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Escritorio\"/>
    </mc:Choice>
  </mc:AlternateContent>
  <bookViews>
    <workbookView xWindow="0" yWindow="0" windowWidth="28800" windowHeight="12000" firstSheet="3" activeTab="6"/>
  </bookViews>
  <sheets>
    <sheet name="Descripción1" sheetId="1" state="hidden" r:id="rId1"/>
    <sheet name="Instructivo" sheetId="10" r:id="rId2"/>
    <sheet name="F1Concertación" sheetId="3" r:id="rId3"/>
    <sheet name="F2Seguimiento-Retroalimentación" sheetId="12" r:id="rId4"/>
    <sheet name="F3Evaluación" sheetId="14" r:id="rId5"/>
    <sheet name="F4ValoraciónCompetencias" sheetId="4" r:id="rId6"/>
    <sheet name="F5EvaluaciónFinal-Retroalimenta" sheetId="6" r:id="rId7"/>
  </sheets>
  <definedNames>
    <definedName name="_xlnm.Print_Area" localSheetId="2">F1Concertación!$A$1:$J$79</definedName>
    <definedName name="_xlnm.Print_Area" localSheetId="6">'F5EvaluaciónFinal-Retroalimenta'!$A$3:$I$20</definedName>
    <definedName name="_xlnm.Print_Area" localSheetId="1">Instructivo!$B$1:$I$14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2" l="1"/>
  <c r="F9" i="12"/>
  <c r="F14" i="12"/>
  <c r="E9" i="12"/>
  <c r="F20" i="12" l="1"/>
  <c r="F26" i="12"/>
  <c r="F32" i="12"/>
  <c r="I14" i="12"/>
  <c r="D9" i="12"/>
  <c r="F26" i="14" l="1"/>
  <c r="E26" i="14"/>
  <c r="D26" i="14"/>
  <c r="C26" i="14"/>
  <c r="I32" i="14"/>
  <c r="K32" i="14" l="1"/>
  <c r="K26" i="14"/>
  <c r="I26" i="14"/>
  <c r="F32" i="14"/>
  <c r="E32" i="14"/>
  <c r="D32" i="14"/>
  <c r="C32" i="14"/>
  <c r="K20" i="14"/>
  <c r="I20" i="14"/>
  <c r="F20" i="14"/>
  <c r="E20" i="14"/>
  <c r="D20" i="14"/>
  <c r="C20" i="14"/>
  <c r="K14" i="14"/>
  <c r="F14" i="14"/>
  <c r="E14" i="14"/>
  <c r="D14" i="14"/>
  <c r="C14" i="14"/>
  <c r="E32" i="12" l="1"/>
  <c r="D32" i="12"/>
  <c r="C32" i="12"/>
  <c r="E26" i="12"/>
  <c r="D26" i="12"/>
  <c r="C26" i="12"/>
  <c r="E20" i="12"/>
  <c r="D20" i="12"/>
  <c r="C20" i="12"/>
  <c r="E14" i="12"/>
  <c r="D14" i="12"/>
  <c r="C14" i="12"/>
  <c r="I32" i="12"/>
  <c r="I26" i="12"/>
  <c r="I20" i="12"/>
  <c r="G62" i="4"/>
  <c r="F62" i="4"/>
  <c r="E62" i="4"/>
  <c r="G56" i="4"/>
  <c r="F56" i="4"/>
  <c r="E56" i="4"/>
  <c r="F38" i="4"/>
  <c r="G38" i="4"/>
  <c r="E38" i="4"/>
  <c r="G31" i="4"/>
  <c r="F31" i="4"/>
  <c r="E31" i="4"/>
  <c r="I57" i="4" l="1"/>
  <c r="G103" i="4"/>
  <c r="F103" i="4"/>
  <c r="E103" i="4"/>
  <c r="G96" i="4"/>
  <c r="F96" i="4"/>
  <c r="E96" i="4"/>
  <c r="G90" i="4"/>
  <c r="F90" i="4"/>
  <c r="E90" i="4"/>
  <c r="G83" i="4"/>
  <c r="F83" i="4"/>
  <c r="E83" i="4"/>
  <c r="G76" i="4"/>
  <c r="F76" i="4"/>
  <c r="E76" i="4"/>
  <c r="G69" i="4"/>
  <c r="F69" i="4"/>
  <c r="E69" i="4"/>
  <c r="G51" i="4"/>
  <c r="F51" i="4"/>
  <c r="E51" i="4"/>
  <c r="G44" i="4"/>
  <c r="F44" i="4"/>
  <c r="E44" i="4"/>
  <c r="G20" i="4"/>
  <c r="F20" i="4"/>
  <c r="E20" i="4"/>
  <c r="G17" i="14" l="1"/>
  <c r="J14" i="14" l="1"/>
  <c r="M9" i="6" l="1"/>
  <c r="I91" i="4"/>
  <c r="I70" i="4"/>
  <c r="I77" i="4"/>
  <c r="D44" i="14"/>
  <c r="J32" i="14"/>
  <c r="J26" i="14"/>
  <c r="J20" i="14"/>
  <c r="G36" i="14"/>
  <c r="G35" i="14"/>
  <c r="G34" i="14"/>
  <c r="G33" i="14"/>
  <c r="G32" i="14"/>
  <c r="G30" i="14"/>
  <c r="G29" i="14"/>
  <c r="G28" i="14"/>
  <c r="G27" i="14"/>
  <c r="G26" i="14"/>
  <c r="G24" i="14"/>
  <c r="G23" i="14"/>
  <c r="G22" i="14"/>
  <c r="G21" i="14"/>
  <c r="G20" i="14"/>
  <c r="G18" i="14"/>
  <c r="G16" i="14"/>
  <c r="G15" i="14"/>
  <c r="G14" i="14"/>
  <c r="G13" i="14"/>
  <c r="G12" i="14"/>
  <c r="G11" i="14"/>
  <c r="G10" i="14"/>
  <c r="G9" i="14"/>
  <c r="F9" i="14"/>
  <c r="E9" i="14"/>
  <c r="D9" i="14"/>
  <c r="C9" i="14"/>
  <c r="D44" i="12"/>
  <c r="G36" i="12"/>
  <c r="G35" i="12"/>
  <c r="G34" i="12"/>
  <c r="G33" i="12"/>
  <c r="G32" i="12"/>
  <c r="G30" i="12"/>
  <c r="G29" i="12"/>
  <c r="G28" i="12"/>
  <c r="G27" i="12"/>
  <c r="G26" i="12"/>
  <c r="G24" i="12"/>
  <c r="G23" i="12"/>
  <c r="G22" i="12"/>
  <c r="G21" i="12"/>
  <c r="G20" i="12"/>
  <c r="G18" i="12"/>
  <c r="G17" i="12"/>
  <c r="G16" i="12"/>
  <c r="G15" i="12"/>
  <c r="G14" i="12"/>
  <c r="G13" i="12"/>
  <c r="G12" i="12"/>
  <c r="G11" i="12"/>
  <c r="G10" i="12"/>
  <c r="G9" i="12"/>
  <c r="C9" i="12"/>
  <c r="I84" i="4" l="1"/>
  <c r="I21" i="4"/>
  <c r="I17" i="4"/>
  <c r="I32" i="4" l="1"/>
  <c r="I52" i="4"/>
  <c r="I63" i="4" l="1"/>
  <c r="I45" i="4" l="1"/>
  <c r="H37" i="14"/>
  <c r="M32" i="14"/>
  <c r="N32" i="14" s="1"/>
  <c r="M26" i="14"/>
  <c r="N26" i="14" s="1"/>
  <c r="M20" i="14"/>
  <c r="N20" i="14" s="1"/>
  <c r="M14" i="14"/>
  <c r="N14" i="14" s="1"/>
  <c r="N9" i="14"/>
  <c r="H37" i="12"/>
  <c r="N37" i="14" l="1"/>
  <c r="H71" i="3"/>
  <c r="D11" i="6" l="1"/>
  <c r="E11" i="6" s="1"/>
  <c r="I97" i="4"/>
  <c r="B9" i="1"/>
  <c r="I39" i="4" l="1"/>
  <c r="I105" i="4" l="1"/>
  <c r="J105" i="4" s="1"/>
  <c r="D13" i="6" s="1"/>
  <c r="E13" i="6" s="1"/>
  <c r="E15" i="6" s="1"/>
  <c r="E18" i="6" s="1"/>
</calcChain>
</file>

<file path=xl/comments1.xml><?xml version="1.0" encoding="utf-8"?>
<comments xmlns="http://schemas.openxmlformats.org/spreadsheetml/2006/main">
  <authors>
    <author>ana karina marin quiros marin quiros</author>
    <author>Leandry Luz Vargas Alvarez</author>
    <author>Cristian Camilo Angulo Escobar</author>
  </authors>
  <commentList>
    <comment ref="C6" authorId="0" shapeId="0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6" authorId="1" shapeId="0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</t>
        </r>
      </text>
    </comment>
    <comment ref="E6" authorId="1" shapeId="0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6" authorId="1" shapeId="0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6" authorId="0" shapeId="0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6" authorId="0" shapeId="0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I7" authorId="2" shapeId="0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7" authorId="2" shapeId="0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durante este periodo.</t>
        </r>
      </text>
    </comment>
  </commentList>
</comments>
</file>

<file path=xl/comments2.xml><?xml version="1.0" encoding="utf-8"?>
<comments xmlns="http://schemas.openxmlformats.org/spreadsheetml/2006/main">
  <authors>
    <author>ana karina marin quiros marin quiros</author>
    <author>Leandry Luz Vargas Alvarez</author>
    <author>Claudia Viviana Molina Barón</author>
    <author>Cristian Camilo Angulo Escobar</author>
  </authors>
  <commentList>
    <comment ref="C6" authorId="0" shapeId="0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6" authorId="1" shapeId="0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 </t>
        </r>
      </text>
    </comment>
    <comment ref="E6" authorId="1" shapeId="0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6" authorId="1" shapeId="0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6" authorId="0" shapeId="0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6" authorId="0" shapeId="0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K6" authorId="2" shapeId="0">
      <text>
        <r>
          <rPr>
            <sz val="16"/>
            <color indexed="81"/>
            <rFont val="Tahoma"/>
            <family val="2"/>
          </rPr>
          <t xml:space="preserve">Soportes que acompañan la ejecución de los compromisos gerenciales y que pueden encontrarse de forma física y/o virtual.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3" shapeId="0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7" authorId="0" shapeId="0">
      <text>
        <r>
          <rPr>
            <sz val="16"/>
            <color indexed="81"/>
            <rFont val="Calibri"/>
            <family val="2"/>
            <scheme val="minor"/>
          </rPr>
          <t>Se verifica el avance de los compromisos e indicadores definidos en la etapa de concertación y se registra el resultado del indicador asociado al compromiso con corte al primer semestre del año.</t>
        </r>
      </text>
    </comment>
    <comment ref="K7" authorId="1" shapeId="0">
      <text>
        <r>
          <rPr>
            <sz val="16"/>
            <color indexed="81"/>
            <rFont val="Calibri"/>
            <family val="2"/>
            <scheme val="minor"/>
          </rPr>
          <t>Breve descripción del producto o actividad indicada como evidencia.</t>
        </r>
      </text>
    </comment>
    <comment ref="L7" authorId="1" shapeId="0">
      <text>
        <r>
          <rPr>
            <sz val="16"/>
            <color indexed="81"/>
            <rFont val="Calibri"/>
            <family val="2"/>
            <scheme val="minor"/>
          </rPr>
          <t>Ubicación de la misma ya sea en medios físicos o electrónicos.</t>
        </r>
      </text>
    </comment>
    <comment ref="M7" authorId="2" shapeId="0">
      <text>
        <r>
          <rPr>
            <sz val="16"/>
            <color indexed="81"/>
            <rFont val="Tahoma"/>
            <family val="2"/>
          </rPr>
          <t>Se registran los aspectos de mejora para el cumplimiento de los compromisos concertados que se encuentren retrasados conforme a lo programado.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ana karina marin quiros marin quiros</author>
    <author>Leandry Luz Vargas Alvarez</author>
    <author>Ligia del Pilar Agudelo</author>
    <author>Cristian Camilo Angulo Escobar</author>
  </authors>
  <commentList>
    <comment ref="C6" authorId="0" shapeId="0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6" authorId="1" shapeId="0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</t>
        </r>
      </text>
    </comment>
    <comment ref="E6" authorId="1" shapeId="0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6" authorId="1" shapeId="0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6" authorId="0" shapeId="0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6" authorId="0" shapeId="0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M6" authorId="2" shapeId="0">
      <text>
        <r>
          <rPr>
            <sz val="16"/>
            <color indexed="81"/>
            <rFont val="Calibri"/>
            <family val="2"/>
            <scheme val="minor"/>
          </rPr>
          <t>Resultado final alcanzado, que se obtiene de la sumatoria entre el cumplimiento del primer y segundo semestre de acuerdo con lo concertado.</t>
        </r>
      </text>
    </comment>
    <comment ref="N6" authorId="1" shapeId="0">
      <text>
        <r>
          <rPr>
            <sz val="16"/>
            <color indexed="81"/>
            <rFont val="Calibri"/>
            <family val="2"/>
            <scheme val="minor"/>
          </rPr>
          <t>Porcentaje de cumplimiento de los compromisos gerenciales del año de acuerdo con el peso ponderado que se asignó al compromiso institucional.</t>
        </r>
      </text>
    </comment>
    <comment ref="O6" authorId="1" shapeId="0">
      <text>
        <r>
          <rPr>
            <sz val="16"/>
            <color indexed="81"/>
            <rFont val="Tahoma"/>
            <family val="2"/>
          </rPr>
          <t xml:space="preserve">Soportes que acompañan la ejecución de los compromisos gerenciales y que pueden encontrarse de forma física y/o virtual. </t>
        </r>
      </text>
    </comment>
    <comment ref="I7" authorId="3" shapeId="0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7" authorId="0" shapeId="0">
      <text>
        <r>
          <rPr>
            <sz val="16"/>
            <color indexed="81"/>
            <rFont val="Calibri"/>
            <family val="2"/>
            <scheme val="minor"/>
          </rPr>
          <t>Se verifica el avance de los compromisos e indicadores definidos en la etapa de concertación y se registra el resultado del indicador asociado al compromiso con corte al primer semestre del año.</t>
        </r>
      </text>
    </comment>
    <comment ref="K7" authorId="3" shapeId="0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durante este periodo.</t>
        </r>
      </text>
    </comment>
    <comment ref="L7" authorId="0" shapeId="0">
      <text>
        <r>
          <rPr>
            <sz val="16"/>
            <color indexed="81"/>
            <rFont val="Calibri"/>
            <family val="2"/>
            <scheme val="minor"/>
          </rPr>
          <t>Se verifica el avance de Se verifica el avance de los compromisos e indicadores definidos en la etapa de concertación y se registra el resultado del indicador asociado al compromiso con corte al segundo semestre del año (no acumulado). Este deberá expresarse en términos porcentuales reflejando lo ejecutado frente a lo programado durante este periodo.</t>
        </r>
      </text>
    </comment>
    <comment ref="O7" authorId="1" shapeId="0">
      <text>
        <r>
          <rPr>
            <sz val="16"/>
            <color indexed="81"/>
            <rFont val="Calibri"/>
            <family val="2"/>
            <scheme val="minor"/>
          </rPr>
          <t>Breve descripción del producto o actividad indicada como evidencia.</t>
        </r>
      </text>
    </comment>
    <comment ref="P7" authorId="1" shapeId="0">
      <text>
        <r>
          <rPr>
            <sz val="16"/>
            <color indexed="81"/>
            <rFont val="Calibri"/>
            <family val="2"/>
            <scheme val="minor"/>
          </rPr>
          <t>Ubicación de la misma ya sea en medios físicos o electrónicos.</t>
        </r>
      </text>
    </comment>
  </commentList>
</comments>
</file>

<file path=xl/comments4.xml><?xml version="1.0" encoding="utf-8"?>
<comments xmlns="http://schemas.openxmlformats.org/spreadsheetml/2006/main">
  <authors>
    <author>Ligia del Pilar Agudelo</author>
  </authors>
  <commentList>
    <comment ref="I105" authorId="0" shapeId="0">
      <text>
        <r>
          <rPr>
            <sz val="16"/>
            <color indexed="81"/>
            <rFont val="Calibri"/>
            <family val="2"/>
            <scheme val="minor"/>
          </rPr>
          <t xml:space="preserve">Sumatoria simple de la evaluación, dividido por el numero de competencias evaluadas
</t>
        </r>
      </text>
    </comment>
    <comment ref="J105" authorId="0" shapeId="0">
      <text>
        <r>
          <rPr>
            <sz val="16"/>
            <color indexed="81"/>
            <rFont val="Calibri"/>
            <family val="2"/>
            <scheme val="minor"/>
          </rPr>
          <t>Resultado porcentual de las competencias que pesan el 20% de la evaluación individual</t>
        </r>
      </text>
    </comment>
  </commentList>
</comments>
</file>

<file path=xl/sharedStrings.xml><?xml version="1.0" encoding="utf-8"?>
<sst xmlns="http://schemas.openxmlformats.org/spreadsheetml/2006/main" count="295" uniqueCount="218">
  <si>
    <t>Productividad</t>
  </si>
  <si>
    <t>Objetivos institucionales / compromisos gerenciales</t>
  </si>
  <si>
    <t>Valoración de las competencias comunes y directivas</t>
  </si>
  <si>
    <t>Construcción de integridad</t>
  </si>
  <si>
    <t>Gestión cultural</t>
  </si>
  <si>
    <t>Desarrollo de personas y equipos</t>
  </si>
  <si>
    <t>Total</t>
  </si>
  <si>
    <t xml:space="preserve"> Objetivos institucionales</t>
  </si>
  <si>
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</si>
  <si>
    <t>Compromisos Gerenciales</t>
  </si>
  <si>
    <t>Indicador</t>
  </si>
  <si>
    <t>Es la representación cuantitativa en número o porcentaje que debe ser verificable objetivamente y mediante el cual se determina el cumplimiento de los compromisos gerenciales.</t>
  </si>
  <si>
    <t>Fecha inicio – fin</t>
  </si>
  <si>
    <t>Corresponde al lapso de ejecución del compromiso concertado en el cual deberán adelantarse las acciones necesarias para el cumplimiento del mismo.</t>
  </si>
  <si>
    <t>Actividades</t>
  </si>
  <si>
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</si>
  <si>
    <t>Porcentaje de cumplimiento programado al primer semestre</t>
  </si>
  <si>
    <t>Se registra el porcentaje programado de cumplimiento de cada compromiso gerencial para este periodo.</t>
  </si>
  <si>
    <t>Porcentaje de cumplimiento de indicador primer semestre</t>
  </si>
  <si>
    <t>Se verifica el avance de los compromisos e indicadores definidos en la etapa de concertación y se registra el resultado del indicador asociado al compromiso con corte al primer semestre del año.</t>
  </si>
  <si>
    <t>Observaciones del avance y Oportunidades de mejora</t>
  </si>
  <si>
    <t>Se registran los aspectos de mejora para el cumplimiento de los compromisos concertados que se encuentren retrasados conforme a lo programado.</t>
  </si>
  <si>
    <t>Porcentaje de cumplimiento programado al segundo semestre:</t>
  </si>
  <si>
    <t>Se registra el porcentaje programado de cumplimiento de cada compromiso gerencial durante este periodo.</t>
  </si>
  <si>
    <t>Porcentaje de cumplimiento de indicador segundo semestre</t>
  </si>
  <si>
    <t>Porcentaje de cumplimiento del año</t>
  </si>
  <si>
    <t>Se refiere al resultado final alcanzado, que se obtiene de la sumatoria entre el cumplimiento del primer y segundo semestre de acuerdo con lo concertado.</t>
  </si>
  <si>
    <t>Resultado</t>
  </si>
  <si>
    <t>Evidencias</t>
  </si>
  <si>
    <t>Comprende los soportes que acompañan la ejecución de los compromisos gerenciales y que pueden encontrarse de forma física y/o virtual. Para ello se deberá consignar una breve descripción del producto o actividad indicada como evidencia, así como la ubicación de la misma ya sea en medios físicos o electrónicos.</t>
  </si>
  <si>
    <t>No.</t>
  </si>
  <si>
    <t>Objetivos institucionales</t>
  </si>
  <si>
    <t>Compromisos gerenciales</t>
  </si>
  <si>
    <t xml:space="preserve"> Indicador</t>
  </si>
  <si>
    <t xml:space="preserve">Fecha inicio-fin dd/mm/aa </t>
  </si>
  <si>
    <t>Peso ponderado</t>
  </si>
  <si>
    <t xml:space="preserve">Avance </t>
  </si>
  <si>
    <t xml:space="preserve">% Cumplimiento año </t>
  </si>
  <si>
    <t xml:space="preserve">Resultado </t>
  </si>
  <si>
    <t>% cumplimiento programado a 1er semestre</t>
  </si>
  <si>
    <t>% cumplimiento de Indicador 1er Semestre</t>
  </si>
  <si>
    <t>Observaciones del avance y oportunidad de mejora</t>
  </si>
  <si>
    <t>% cumplimiento programado a 2° semestre</t>
  </si>
  <si>
    <t xml:space="preserve">Descripción </t>
  </si>
  <si>
    <t xml:space="preserve">Ubicación </t>
  </si>
  <si>
    <t xml:space="preserve">Total </t>
  </si>
  <si>
    <t xml:space="preserve">FECHA </t>
  </si>
  <si>
    <t>VIGENCIA</t>
  </si>
  <si>
    <t xml:space="preserve">Firma del Superior Jerárquico </t>
  </si>
  <si>
    <t xml:space="preserve">Firma del Gerente Público </t>
  </si>
  <si>
    <t>Su comportamiento se evidencia de manera regular en los entornos en los que se desenvuelve. Puede mejorar.</t>
  </si>
  <si>
    <t xml:space="preserve">No es consistente en su comportamiento, requiere de acompañamiento. Puede mejorar.   </t>
  </si>
  <si>
    <t>Competencias y conductas asociadas</t>
  </si>
  <si>
    <t>Evaluación actual</t>
  </si>
  <si>
    <t>Comentarios para la retroalimentación</t>
  </si>
  <si>
    <t>Evaluación final</t>
  </si>
  <si>
    <t>Criterios de valoracion</t>
  </si>
  <si>
    <t>Definición de la competencia</t>
  </si>
  <si>
    <t>Conductas asociadas</t>
  </si>
  <si>
    <t>Valoracion de los servidores publicos  [1-5]</t>
  </si>
  <si>
    <t>Valoracion actual</t>
  </si>
  <si>
    <t xml:space="preserve">Comentarios para la retroalimentación </t>
  </si>
  <si>
    <t xml:space="preserve">Superior
</t>
  </si>
  <si>
    <t>Compromiso con la organización</t>
  </si>
  <si>
    <t>Promueve el cumplimiento de las metas de la organización y respeta sus normas.</t>
  </si>
  <si>
    <t>Antepone las necesidades de la organización a sus propias necesidades.</t>
  </si>
  <si>
    <t>Apoya a la organización en situaciones difíciles.</t>
  </si>
  <si>
    <t>Demuestra sentido de pertenencia en todas sus actuaciones.</t>
  </si>
  <si>
    <t>Toma la iniciativa de colaborar con sus compañeros y con otras áreas cuando se requiere, sin descuidar sus tareas.</t>
  </si>
  <si>
    <t>Total Puntaje Evaluador</t>
  </si>
  <si>
    <t>Visión estratégica</t>
  </si>
  <si>
    <t>Planeación</t>
  </si>
  <si>
    <t>Toma de decisiones</t>
  </si>
  <si>
    <t>Gestión del desarrollo de las personas</t>
  </si>
  <si>
    <t>Identifica las competencias de los miembros del equipo, las evalúa y las impulsa activamente para su desarrollo y aplicación a las tareas asignadas.</t>
  </si>
  <si>
    <t>Promueve la formación de equipos con interáreas positivas y genera espacios de aprendizaje colaborativo, poniendo en común experiencias, hallazgos y problemas.</t>
  </si>
  <si>
    <t>Organiza los entornos de trabajo para fomentar la polivalencia profesional de los miembros del equipo, facilitando la rotación de puestos y de tareas.</t>
  </si>
  <si>
    <t>Asume una función orientadora para promover y afianzar las mejores prácticas y desempeños.</t>
  </si>
  <si>
    <t>Empodera a los miembros del equipo dándoles autonomía y poder de decisión, preservando la equidad interna y generando compromiso en su equipo de trabajo.</t>
  </si>
  <si>
    <t>Se capacita permanentemente y actualiza sus competencias y estrategias directivas.</t>
  </si>
  <si>
    <t>Pensamiento sistémico</t>
  </si>
  <si>
    <t>Influye positivamente al equipo desde una perspectiva sistémica, generando una dinámica propia que integre diversos enfoques para interpretar el entorno.</t>
  </si>
  <si>
    <t>Liderazgo efectivo</t>
  </si>
  <si>
    <t>Traduce la visión y logra que cada miembro del equipo se comprometa y aporte, en un entorno participativo y de toma de decisiones.</t>
  </si>
  <si>
    <t>Forma equipos y les delega responsabilidades y tareas en función de las competencias, el potencial y los intereses de los miembros del equipo.</t>
  </si>
  <si>
    <t>Crea compromiso y moviliza a los miembros de su equipo a gestionar, aceptar retos, desafíos y directrices, superando intereses personales para alcanzar las metas.</t>
  </si>
  <si>
    <t>Brinda apoyo y motiva a su equipo en momentos de adversidad, a la vez que comparte las mejores prácticas y desempeños y celebra el éxito con su gente, incidiendo positivamente en la calidad de vida laboral.</t>
  </si>
  <si>
    <t>Propicia, favorece y acompaña las condiciones para generar y mantener un clima laboral positivo en un entorno de inclusión.</t>
  </si>
  <si>
    <t>Fomenta la comunicación clara y concreta en un entorno de respeto.</t>
  </si>
  <si>
    <t xml:space="preserve">Valoracion  final </t>
  </si>
  <si>
    <t xml:space="preserve">Nombre del Gerente Público: </t>
  </si>
  <si>
    <t>Área en la que se desempeña:</t>
  </si>
  <si>
    <t>Fecha:</t>
  </si>
  <si>
    <t>PONDERADO</t>
  </si>
  <si>
    <t xml:space="preserve">PONDERADO </t>
  </si>
  <si>
    <t xml:space="preserve">NOTA FINAL </t>
  </si>
  <si>
    <t>CUMPLIMIENTO FINAL</t>
  </si>
  <si>
    <t>Firma del Gerente Público</t>
  </si>
  <si>
    <t>VIGENCIA:</t>
  </si>
  <si>
    <t>Pilar 2. Construcción de integridad</t>
  </si>
  <si>
    <t>Pilar 3. Gestión Cultural</t>
  </si>
  <si>
    <t>Pilar 4. Desarrollo de personas y equipos</t>
  </si>
  <si>
    <t xml:space="preserve">Retroalimentación </t>
  </si>
  <si>
    <t>Trabajo en equipo</t>
  </si>
  <si>
    <t xml:space="preserve">Aprendizaje continuo </t>
  </si>
  <si>
    <t xml:space="preserve">Autovaloración </t>
  </si>
  <si>
    <t>Gestiona sus propias fuentes de información confiable y/o participa de espacios informativos y de capacitación.</t>
  </si>
  <si>
    <t>Adopta alternativas si el contexto presenta obstrucciones a la ejecución de la planeación anual, involucrando al equipo, aliados y superiores para el logro de los objetivos.</t>
  </si>
  <si>
    <t>Vincula a los actores con incidencia potencial en los resultados del área a su cargo, para articular acciones o anticipar negociaciones necesarias.</t>
  </si>
  <si>
    <t>Monitorea periódicamente los resultados alcanzados e introduce cambios en la planeación para alcanzarlos.</t>
  </si>
  <si>
    <t>Presenta nuevas estrategias ante aliados y superiores para contribuir al logro de los objetivos institucionales.</t>
  </si>
  <si>
    <t>Comunica de manera asertiva, clara y contundente el objetivo o la meta, logrando la motivación y compromiso de los equipos de trabajo.</t>
  </si>
  <si>
    <t>Prevé situaciones y escenarios futuros.</t>
  </si>
  <si>
    <t>Establece los planes de acción necesarios para el desarrollo de los objetivos estratégicos, teniendo en cuenta actividades, responsables, plazos y recursos requeridos; promoviendo altos estándares de desempeño.</t>
  </si>
  <si>
    <t>Hace seguimiento a la planeación institucional, con base en los indicadores y metas planeadas, verificando que se realicen los ajustes y retroalimentando el proceso.</t>
  </si>
  <si>
    <t>Orienta la planeación institucional con una visión estratégica, que tiene en cuenta las necesidades y expectativas de los usuarios y ciudadanos.</t>
  </si>
  <si>
    <t>Optimiza el uso de los recursos.</t>
  </si>
  <si>
    <t>Elige con oportunidad, entre las alternativas disponibles, los proyectos a realizar, estableciendo responsabilidades precisas con base en las prioridades de la entidad.</t>
  </si>
  <si>
    <t>Toma en cuenta la opinión técnica de los miembros de su equipo al analizar las alternativas existentes para tomar una decisión y desarrollarla.</t>
  </si>
  <si>
    <t>Decide en situaciones de alta complejidad e incertidumbre teniendo en consideración la consecución de logros y objetivos de la entidad.</t>
  </si>
  <si>
    <t>Efectúa los cambios que considera necesarios para solucionar los problemas detectados o atender situaciones particulares y se hace responsable de la decisión tomada.</t>
  </si>
  <si>
    <t>Asume los riesgos de las decisiones tomadas.</t>
  </si>
  <si>
    <t>Integra varias áreas de conocimiento para interpretar las interacciones del entorno.</t>
  </si>
  <si>
    <t>Comprende y gestiona las interrelaciones entre las causas y los efectos dentro de los diferentes procesos en los que participa.</t>
  </si>
  <si>
    <t>Participa activamente en el equipo considerando su complejidad e interárea para impactar en los resultados esperados.</t>
  </si>
  <si>
    <t xml:space="preserve">Compromisos Gerenciales - Pilares </t>
  </si>
  <si>
    <t>Competencias - Ejes</t>
  </si>
  <si>
    <t xml:space="preserve">Comentarios de retroalimentación </t>
  </si>
  <si>
    <t xml:space="preserve">Comprenden los resultados a ser medidos, cuantificados y verificados que adelantará el gerente público para el cumplimiento efectivo de los objetivos de la entidad. </t>
  </si>
  <si>
    <t xml:space="preserve">Corresponde al porcentaje de cada compromiso concertado con el superior jerárquico, en función de las metas de la entidad. </t>
  </si>
  <si>
    <t>Se verifica el avance de los compromisos e indicadores definidos en la etapa de concertación y se registra el resultado del indicador asociado al compromiso con corte al segundo semestre del año (no acumulado). Este deberá expresarse en términos porcentuales reflejando lo ejecutado frente a lo programado durante este periodo.</t>
  </si>
  <si>
    <t>Se registra la información de la autoevaluación realizada por cada gerente público previo a la concertación de los acuerdos de gestión y es un insumo fundamental en todo el proceso.</t>
  </si>
  <si>
    <t>Evaluación compromisos gerenciales - Pilares (Formato 3)</t>
  </si>
  <si>
    <t xml:space="preserve">Su comportamiento no se manifiesta, requiere de retroalimentación directa y acompañamiento. Puede mejorar.
</t>
  </si>
  <si>
    <t>Valoración de competencias - Ejes (Formato 4)</t>
  </si>
  <si>
    <r>
      <t>Peso</t>
    </r>
    <r>
      <rPr>
        <sz val="11"/>
        <color rgb="FF000000"/>
        <rFont val="Helvetica Neue"/>
      </rPr>
      <t xml:space="preserve"> </t>
    </r>
    <r>
      <rPr>
        <b/>
        <sz val="11"/>
        <color rgb="FF000000"/>
        <rFont val="Helvetica Neue"/>
      </rPr>
      <t>ponderado</t>
    </r>
  </si>
  <si>
    <t>Instructivo de Diligenciamiento</t>
  </si>
  <si>
    <t>Formato 1. Concertación de Compromisos Gerenciales</t>
  </si>
  <si>
    <t>Formato 2. Seguimiento y Retroalimentación de Compromisos Gerenciales</t>
  </si>
  <si>
    <t>% cumplimiento programado a 2do semestre</t>
  </si>
  <si>
    <t>% Cumplimiento de indicador 2do Semestre</t>
  </si>
  <si>
    <t>Porcentaje de cumplimiento de los compromisos gerenciales del año de acuerdo con el peso ponderado que se asignó al compromiso institucional.</t>
  </si>
  <si>
    <t>Formato 4. Valoración de Competencias</t>
  </si>
  <si>
    <r>
      <t xml:space="preserve">Nota: </t>
    </r>
    <r>
      <rPr>
        <sz val="11"/>
        <color theme="1"/>
        <rFont val="Helvetica Neue"/>
      </rPr>
      <t>El número de pares y colaboradores, será potestativo de la entidad, se recomienda como mínimo dos de cada uno.</t>
    </r>
  </si>
  <si>
    <t>Competencias comunes / directivas</t>
  </si>
  <si>
    <t xml:space="preserve">
Pares
</t>
  </si>
  <si>
    <t xml:space="preserve">Colaboradores </t>
  </si>
  <si>
    <t>Orientación a resultados</t>
  </si>
  <si>
    <t>Valora y atiende las necesidades y peticiones de los usuarios y de los ciudadanos de forma oportuna.</t>
  </si>
  <si>
    <t>Identificar, incorporar y aplicar nuevos conocimientos sobre regulaciones vigentes, tecnologías disponibles, métodos y programas de trabajo, para mantener actualizada la efectividad de sus prácticas laborales y su visión del contexto.</t>
  </si>
  <si>
    <t>Mantiene sus competencias actualizadas en función de los cambios que exige la administración pública en la prestación de un óptimo servicio.</t>
  </si>
  <si>
    <t>Comparte sus saberes y habilidades con sus compañeros de trabajo, y aprende de sus colegas habilidades diferenciales, que le permiten nivelar sus conocimientos en flujos informales de inter-aprendizaje.</t>
  </si>
  <si>
    <t>Realizar las funciones y cumplir los compromisos organizacionales con eficacia, calidad y oportunidad.</t>
  </si>
  <si>
    <t>Asume la responsabilidad por sus resultados.</t>
  </si>
  <si>
    <t>Trabaja con base en objetivos claramente establecidos y realistas.</t>
  </si>
  <si>
    <t>Diseña y utiliza indicadores para medir y comprobar los resultados obtenidos.</t>
  </si>
  <si>
    <t>Adopta medidas para minimizar riesgos.</t>
  </si>
  <si>
    <t>Plantea estrategias para alcanzar o superar los resultados esperados.</t>
  </si>
  <si>
    <t>Se fija metas y obtiene los resultados institucionales esperados.</t>
  </si>
  <si>
    <t>Cumple con oportunidad las funciones de acuerdo con los estándares, objetivos y tiempos establecidos por la entidad.</t>
  </si>
  <si>
    <t>Gestiona recursos para mejorar la productividad y toma medidas necesarias para minimizar los riesgos.</t>
  </si>
  <si>
    <t>Aporta elementos para la consecución de resultados enmarcando sus productos y / o servicios dentro de las normas que rigen a la entidad.</t>
  </si>
  <si>
    <t>Evalúa de forma regular el grado de consecución de los objetivos.</t>
  </si>
  <si>
    <t>Alinear el propio comportamiento a las necesidades, prioridades y metas organizacionales.</t>
  </si>
  <si>
    <t>Trabajar con otros de forma integrada y armónica para la consecución de metas institucionales comunes.</t>
  </si>
  <si>
    <t>Cumple los compromisos que adquiere con el equipo.</t>
  </si>
  <si>
    <t>Respeta la diversidad de criterios y opiniones de los miembros del equipo.</t>
  </si>
  <si>
    <t>Asume su responsabilidad como miembro de un equipo de trabajo y se enfoca en contribuir con el compromiso y la motivación de sus miembros.</t>
  </si>
  <si>
    <t>Planifica las propias acciones teniendo en cuenta su repercusión en la consecución de los objetivos grupales.</t>
  </si>
  <si>
    <t>Establece una comunicación directa con los miembros del equipo que permite compartir información e ideas en condiciones de respeto y cordialidad.</t>
  </si>
  <si>
    <t>Integra a los nuevos miembros y facilita su proceso de reconocimiento y apropiación de las actividades a cargo del equipo.</t>
  </si>
  <si>
    <t>Anticipar oportunidades y riesgos en el mediano y largo plazo para el área a cargo, la organización y su entorno, de modo tal que la estrategia directiva identifique la alternativa más adecuada frente a cada situación presente o eventual, comunicando al equipo la lógica de las decisiones directivas que contribuyan al beneficio de la entidad y del país.</t>
  </si>
  <si>
    <t>Determinar eficazmente las metas y prioridades institucionales, identificando las acciones, los responsables, los plazos y los recursos requeridos para alcanzarlas.</t>
  </si>
  <si>
    <t xml:space="preserve">Articula objetivos, recursos y metas de forma tal que los resultados generen valor. </t>
  </si>
  <si>
    <t xml:space="preserve">Concreta oportunidades que generan valor a corto, mediano y largo plazo. </t>
  </si>
  <si>
    <t>Elegir entre dos o más alternativas para solucionar un problema o atender una situación, comprometiéndose con acciones concretas y consecuentes con la decisión.</t>
  </si>
  <si>
    <t xml:space="preserve">Detecta amenazas y oportunidades frente a posibles decisiones y elige de forma pertinente. </t>
  </si>
  <si>
    <t>Forjar un clima laboral en el que los intereses de los equipos y de las personas se armonicen con los objetivos y resultados de la organización, generando oportunidades de aprendizaje y desarrollo, además de incentivos para reforzar el alto rendimiento.</t>
  </si>
  <si>
    <t>Comprender y afrontar la realidad y sus conexiones para abordar el funcionamiento integral y articulado de la organización e incidir en los resultados esperados.</t>
  </si>
  <si>
    <t xml:space="preserve">Gerenciar equipos, optimizando la aplicación del talento disponible y creando un entorno positivo y de compromiso para el logro de los resultados. </t>
  </si>
  <si>
    <t>Formato 5. Consolidado de Evaluación del Acuerdo de Gestión y Retroalimentación</t>
  </si>
  <si>
    <t xml:space="preserve">Evaluación Final </t>
  </si>
  <si>
    <t>Formato 3. Evaluación de Compromisos Gerenciales</t>
  </si>
  <si>
    <t>Pilar 1. Productividad Social</t>
  </si>
  <si>
    <t>Es consistente en su comportamiento, da ejemplo e influye en otros, es un referente en su organización y trasciende su entorno de gestión.</t>
  </si>
  <si>
    <t>Es consistente en su comportamiento y se destaca entre sus pares y en los entornos donde se desenvuelve. Puede afianzar.</t>
  </si>
  <si>
    <t>Dirigir las decisiones y acciones a la satisfacción de las necesidades e intereses de los usuarios (internos y externos) y de los ciudadanos, de conformidad con las responsabilidades públicas asignadas a la entidad.</t>
  </si>
  <si>
    <t>Reconoce la interdependencia entre su trabajo y el de otros.</t>
  </si>
  <si>
    <t>Establece mecanismos para conocer las necesidades e inquietudes de los usuarios y ciudadanos.</t>
  </si>
  <si>
    <t>Incorpora las necesidades de usuarios y ciudadanos en los proyectos institucionales, teniendo en cuenta la visión de servicio a corto, mediano y largo plazo.</t>
  </si>
  <si>
    <t>Aplica los conceptos de no estigmatización y no discriminación y genera espacios y lenguaje incluyente.</t>
  </si>
  <si>
    <t>Escucha activamente e informa con veracidad al usuario o ciudadano.</t>
  </si>
  <si>
    <t>Adaptación al cambio</t>
  </si>
  <si>
    <t>Enfrentar con flexibilidad las situaciones nuevas asumiendo un manejo positivo y constructivo de los cambios.</t>
  </si>
  <si>
    <t>Acepta y se adapta fácilmente a las nuevas situaciones.</t>
  </si>
  <si>
    <t>Responde al cambio con flexibilidad.</t>
  </si>
  <si>
    <t>Apoya a la entidad en nuevas decisiones y coopera activamente en la implementación de nuevos objetivos. formas de trabajo y procedimientos.</t>
  </si>
  <si>
    <t>Promueve al grupo para que se adapten a las nuevas condiciones.</t>
  </si>
  <si>
    <t>Identifica la dinámica de los sistemas en los que se ve inmerso y sus conexiones para afrontar los retos del entorno.</t>
  </si>
  <si>
    <t xml:space="preserve">Resolución de conflictos </t>
  </si>
  <si>
    <t>Capacidad para identificar situaciones que generen conflicto, prevenirlas o afrontarlas ofreciendo alternativas de solución y evitando las consecuencias negativas.</t>
  </si>
  <si>
    <t xml:space="preserve">Establece estrategias que permitan prevenir los conflictos o detectarlos a tiempo. </t>
  </si>
  <si>
    <t>Evalúa las causas del conflicto de manera objetiva para tomar decisiones.</t>
  </si>
  <si>
    <t>Aporta opiniones, ideas o sugerencias para solucionar los conflictos en el equipo.</t>
  </si>
  <si>
    <t xml:space="preserve">Asume como propia la solución acordada por el equipo. </t>
  </si>
  <si>
    <t xml:space="preserve">Aplica soluciones de conflictos anteriores para situaciones similares. </t>
  </si>
  <si>
    <t>Son las establecidas en el Decreto 815 de 2018 compilado en el Decreto 1083 de 2015.</t>
  </si>
  <si>
    <t xml:space="preserve">Este resultado se obtiene de la valoración de cada una de las conductas asociadas a todas las competencias en una escala de 1 a 5, obteniendo por cada competencia un promedio simple. Este valor debe multiplicarse por el porcentaje previamente asignado a cada evaluador (Superior jerárquico, 60%; pares, 20%; y colaboradores, 20%) </t>
  </si>
  <si>
    <t>El superior jerárquico visualiza la totalidad de la valoración integral de competencias e identifica y registra las fortalezas y oportunidades de desarrollo del gerente público que acompañan su gestión.</t>
  </si>
  <si>
    <t>Es el resultado final de la valoración realizada por su superior jerárquico, los pares y el equipo de trabajo, con el fin de identificar la oferta de capacitación para el cierre de brechas de competencias.</t>
  </si>
  <si>
    <t>Orientación al usuario y al ciudadano</t>
  </si>
  <si>
    <t xml:space="preserve">Página: </t>
  </si>
  <si>
    <t>Página:</t>
  </si>
  <si>
    <t>Código:GTH-F-04</t>
  </si>
  <si>
    <t>Versión:01</t>
  </si>
  <si>
    <t>Fecha: 16/07/2025</t>
  </si>
  <si>
    <t>Código: GTH-F-04</t>
  </si>
  <si>
    <t>Versión: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</si>
</sst>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;[Red]0.0"/>
    <numFmt numFmtId="165" formatCode="0.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Times New Roman"/>
      <family val="1"/>
    </font>
    <font>
      <b/>
      <sz val="14"/>
      <color theme="0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indexed="8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Helvetica Neue"/>
    </font>
    <font>
      <sz val="11"/>
      <color rgb="FF000000"/>
      <name val="Helvetica Neue"/>
    </font>
    <font>
      <b/>
      <sz val="11"/>
      <color rgb="FF000000"/>
      <name val="Helvetica Neue"/>
    </font>
    <font>
      <sz val="11"/>
      <color theme="1"/>
      <name val="Helvetica Neue"/>
    </font>
    <font>
      <sz val="9"/>
      <color indexed="81"/>
      <name val="Tahoma"/>
      <family val="2"/>
    </font>
    <font>
      <b/>
      <sz val="16"/>
      <color theme="1"/>
      <name val="Helvetica Neue"/>
    </font>
    <font>
      <b/>
      <sz val="14"/>
      <color theme="1"/>
      <name val="Helvetica Neue"/>
    </font>
    <font>
      <b/>
      <sz val="18"/>
      <color theme="1"/>
      <name val="Helvetica Neue"/>
    </font>
    <font>
      <sz val="14"/>
      <color theme="8" tint="-0.499984740745262"/>
      <name val="Helvetica Neue"/>
    </font>
    <font>
      <sz val="9"/>
      <color theme="1"/>
      <name val="Helvetica Neue"/>
    </font>
    <font>
      <b/>
      <sz val="28"/>
      <color theme="1"/>
      <name val="Helvetica Neue"/>
    </font>
    <font>
      <sz val="16"/>
      <color indexed="81"/>
      <name val="Tahoma"/>
      <family val="2"/>
    </font>
    <font>
      <b/>
      <sz val="10"/>
      <color theme="1"/>
      <name val="Helvetica Neue"/>
    </font>
    <font>
      <sz val="10"/>
      <color theme="1"/>
      <name val="Helvetica Neue"/>
    </font>
    <font>
      <sz val="14"/>
      <color theme="1"/>
      <name val="Helvetica Neue"/>
    </font>
    <font>
      <sz val="14"/>
      <name val="Helvetica Neue"/>
    </font>
    <font>
      <b/>
      <sz val="14"/>
      <color theme="0"/>
      <name val="Calibri"/>
      <family val="2"/>
      <scheme val="minor"/>
    </font>
    <font>
      <b/>
      <sz val="14"/>
      <color theme="0"/>
      <name val="Helvetica Neue"/>
    </font>
    <font>
      <b/>
      <sz val="14"/>
      <color theme="8" tint="-0.499984740745262"/>
      <name val="Calibri"/>
      <family val="2"/>
      <scheme val="minor"/>
    </font>
    <font>
      <b/>
      <sz val="14"/>
      <color theme="8" tint="-0.499984740745262"/>
      <name val="Helvetica Neue"/>
    </font>
    <font>
      <b/>
      <sz val="16"/>
      <color theme="0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6"/>
      <name val="Calibri"/>
      <family val="2"/>
      <scheme val="minor"/>
    </font>
    <font>
      <sz val="16"/>
      <color theme="8" tint="-0.499984740745262"/>
      <name val="Calibri"/>
      <family val="2"/>
      <scheme val="minor"/>
    </font>
    <font>
      <b/>
      <sz val="16"/>
      <name val="Calibri"/>
      <family val="2"/>
      <scheme val="minor"/>
    </font>
    <font>
      <sz val="9"/>
      <color theme="1"/>
      <name val="Arial"/>
      <family val="2"/>
    </font>
    <font>
      <b/>
      <sz val="48"/>
      <color theme="1"/>
      <name val="Calibri"/>
      <family val="2"/>
      <scheme val="minor"/>
    </font>
    <font>
      <sz val="14"/>
      <color theme="1"/>
      <name val="Arial"/>
      <family val="2"/>
    </font>
    <font>
      <sz val="2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123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206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2060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theme="1" tint="4.9989318521683403E-2"/>
      </top>
      <bottom style="medium">
        <color rgb="FF002060"/>
      </bottom>
      <diagonal/>
    </border>
    <border>
      <left/>
      <right/>
      <top style="hair">
        <color theme="1" tint="4.9989318521683403E-2"/>
      </top>
      <bottom/>
      <diagonal/>
    </border>
    <border>
      <left style="hair">
        <color theme="1" tint="4.9989318521683403E-2"/>
      </left>
      <right/>
      <top style="hair">
        <color theme="1" tint="4.9989318521683403E-2"/>
      </top>
      <bottom/>
      <diagonal/>
    </border>
    <border>
      <left/>
      <right style="hair">
        <color theme="1" tint="4.9989318521683403E-2"/>
      </right>
      <top/>
      <bottom/>
      <diagonal/>
    </border>
    <border>
      <left style="hair">
        <color theme="1" tint="4.9989318521683403E-2"/>
      </left>
      <right/>
      <top style="hair">
        <color theme="1" tint="4.9989318521683403E-2"/>
      </top>
      <bottom style="hair">
        <color theme="1" tint="4.9989318521683403E-2"/>
      </bottom>
      <diagonal/>
    </border>
    <border>
      <left/>
      <right/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/>
      <top/>
      <bottom/>
      <diagonal/>
    </border>
    <border>
      <left/>
      <right style="hair">
        <color theme="1" tint="4.9989318521683403E-2"/>
      </right>
      <top style="hair">
        <color theme="1" tint="4.9989318521683403E-2"/>
      </top>
      <bottom/>
      <diagonal/>
    </border>
    <border>
      <left style="thin">
        <color rgb="FF002060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/>
      <right style="thin">
        <color rgb="FF002060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medium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thin">
        <color rgb="FF002060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medium">
        <color rgb="FF002060"/>
      </bottom>
      <diagonal/>
    </border>
    <border>
      <left/>
      <right/>
      <top/>
      <bottom style="hair">
        <color theme="1" tint="4.9989318521683403E-2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thin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 style="medium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rgb="FF002060"/>
      </top>
      <bottom/>
      <diagonal/>
    </border>
    <border>
      <left/>
      <right style="hair">
        <color theme="1" tint="4.9989318521683403E-2"/>
      </right>
      <top style="thin">
        <color rgb="FF002060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thin">
        <color auto="1"/>
      </bottom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auto="1"/>
      </top>
      <bottom style="thin">
        <color auto="1"/>
      </bottom>
      <diagonal/>
    </border>
    <border>
      <left/>
      <right style="hair">
        <color theme="1" tint="4.9989318521683403E-2"/>
      </right>
      <top style="medium">
        <color rgb="FF002060"/>
      </top>
      <bottom style="medium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auto="1"/>
      </top>
      <bottom/>
      <diagonal/>
    </border>
    <border>
      <left/>
      <right style="hair">
        <color theme="1" tint="4.9989318521683403E-2"/>
      </right>
      <top style="medium">
        <color rgb="FF002060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 style="hair">
        <color theme="1" tint="4.9989318521683403E-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 tint="4.9989318521683403E-2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/>
      <right style="hair">
        <color theme="1" tint="4.9989318521683403E-2"/>
      </right>
      <top/>
      <bottom style="hair">
        <color theme="1" tint="4.9989318521683403E-2"/>
      </bottom>
      <diagonal/>
    </border>
    <border>
      <left style="hair">
        <color theme="1" tint="4.9989318521683403E-2"/>
      </left>
      <right/>
      <top/>
      <bottom style="hair">
        <color theme="1" tint="4.9989318521683403E-2"/>
      </bottom>
      <diagonal/>
    </border>
    <border>
      <left style="hair">
        <color theme="1"/>
      </left>
      <right/>
      <top style="hair">
        <color theme="1" tint="4.9989318521683403E-2"/>
      </top>
      <bottom style="hair">
        <color theme="1"/>
      </bottom>
      <diagonal/>
    </border>
    <border>
      <left/>
      <right/>
      <top style="hair">
        <color theme="1" tint="4.9989318521683403E-2"/>
      </top>
      <bottom style="hair">
        <color theme="1"/>
      </bottom>
      <diagonal/>
    </border>
    <border>
      <left/>
      <right style="hair">
        <color theme="1"/>
      </right>
      <top style="hair">
        <color theme="1" tint="4.9989318521683403E-2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 tint="4.9989318521683403E-2"/>
      </right>
      <top style="hair">
        <color theme="1" tint="4.9989318521683403E-2"/>
      </top>
      <bottom style="hair">
        <color theme="1"/>
      </bottom>
      <diagonal/>
    </border>
    <border>
      <left/>
      <right/>
      <top style="hair">
        <color theme="1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rgb="FF002060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/>
      <bottom/>
      <diagonal/>
    </border>
    <border>
      <left style="hair">
        <color theme="1" tint="4.9989318521683403E-2"/>
      </left>
      <right/>
      <top style="hair">
        <color theme="1"/>
      </top>
      <bottom/>
      <diagonal/>
    </border>
    <border>
      <left/>
      <right style="hair">
        <color theme="1" tint="4.9989318521683403E-2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/>
      <bottom style="hair">
        <color theme="1" tint="4.9989318521683403E-2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 style="hair">
        <color indexed="64"/>
      </right>
      <top style="hair">
        <color theme="1"/>
      </top>
      <bottom style="hair">
        <color indexed="64"/>
      </bottom>
      <diagonal/>
    </border>
    <border>
      <left style="hair">
        <color indexed="64"/>
      </left>
      <right/>
      <top style="hair">
        <color theme="1"/>
      </top>
      <bottom/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/>
      <top style="hair">
        <color indexed="64"/>
      </top>
      <bottom style="hair">
        <color theme="1"/>
      </bottom>
      <diagonal/>
    </border>
    <border>
      <left style="hair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theme="1" tint="4.9989318521683403E-2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/>
      <top style="hair">
        <color theme="1" tint="4.9989318521683403E-2"/>
      </top>
      <bottom/>
      <diagonal/>
    </border>
    <border>
      <left/>
      <right/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/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indexed="64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indexed="64"/>
      </top>
      <bottom style="thin">
        <color rgb="FF002060"/>
      </bottom>
      <diagonal/>
    </border>
    <border>
      <left style="hair">
        <color theme="1" tint="4.9989318521683403E-2"/>
      </left>
      <right style="thin">
        <color rgb="FF002060"/>
      </right>
      <top style="hair">
        <color indexed="64"/>
      </top>
      <bottom style="hair">
        <color theme="1" tint="4.9989318521683403E-2"/>
      </bottom>
      <diagonal/>
    </border>
    <border>
      <left style="thin">
        <color rgb="FF002060"/>
      </left>
      <right style="hair">
        <color theme="1" tint="4.9989318521683403E-2"/>
      </right>
      <top style="hair">
        <color indexed="64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/>
      <bottom style="medium">
        <color rgb="FF002060"/>
      </bottom>
      <diagonal/>
    </border>
    <border>
      <left style="hair">
        <color theme="1"/>
      </left>
      <right style="hair">
        <color theme="1" tint="4.9989318521683403E-2"/>
      </right>
      <top style="hair">
        <color theme="1"/>
      </top>
      <bottom/>
      <diagonal/>
    </border>
    <border>
      <left style="hair">
        <color theme="1"/>
      </left>
      <right style="hair">
        <color theme="1" tint="4.9989318521683403E-2"/>
      </right>
      <top/>
      <bottom/>
      <diagonal/>
    </border>
    <border>
      <left style="hair">
        <color theme="1"/>
      </left>
      <right style="hair">
        <color theme="1" tint="4.9989318521683403E-2"/>
      </right>
      <top/>
      <bottom style="hair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/>
      <top/>
      <bottom style="hair">
        <color theme="1" tint="4.9989318521683403E-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theme="1"/>
      </right>
      <top/>
      <bottom style="hair">
        <color indexed="64"/>
      </bottom>
      <diagonal/>
    </border>
    <border>
      <left style="hair">
        <color theme="1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7">
    <xf numFmtId="0" fontId="0" fillId="0" borderId="0" xfId="0"/>
    <xf numFmtId="0" fontId="3" fillId="2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center" vertical="center" wrapText="1" readingOrder="1"/>
    </xf>
    <xf numFmtId="0" fontId="4" fillId="6" borderId="1" xfId="0" applyFont="1" applyFill="1" applyBorder="1" applyAlignment="1">
      <alignment horizontal="center" vertical="center" readingOrder="1"/>
    </xf>
    <xf numFmtId="0" fontId="4" fillId="7" borderId="2" xfId="0" applyFont="1" applyFill="1" applyBorder="1" applyAlignment="1">
      <alignment horizontal="center" vertical="center" wrapText="1" readingOrder="1"/>
    </xf>
    <xf numFmtId="9" fontId="3" fillId="3" borderId="3" xfId="0" applyNumberFormat="1" applyFont="1" applyFill="1" applyBorder="1" applyAlignment="1">
      <alignment horizontal="center" vertical="center" wrapText="1" readingOrder="1"/>
    </xf>
    <xf numFmtId="9" fontId="3" fillId="3" borderId="3" xfId="0" applyNumberFormat="1" applyFont="1" applyFill="1" applyBorder="1" applyAlignment="1">
      <alignment horizontal="center" vertical="center" readingOrder="1"/>
    </xf>
    <xf numFmtId="9" fontId="3" fillId="3" borderId="4" xfId="0" applyNumberFormat="1" applyFont="1" applyFill="1" applyBorder="1" applyAlignment="1">
      <alignment horizontal="center" vertical="center" readingOrder="1"/>
    </xf>
    <xf numFmtId="0" fontId="8" fillId="8" borderId="0" xfId="0" applyFont="1" applyFill="1" applyAlignment="1" applyProtection="1">
      <alignment vertical="center"/>
      <protection locked="0"/>
    </xf>
    <xf numFmtId="0" fontId="9" fillId="8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10" fillId="8" borderId="0" xfId="0" applyFont="1" applyFill="1" applyAlignment="1" applyProtection="1">
      <alignment horizontal="center"/>
      <protection locked="0"/>
    </xf>
    <xf numFmtId="0" fontId="2" fillId="8" borderId="0" xfId="0" applyFont="1" applyFill="1" applyAlignment="1" applyProtection="1">
      <alignment horizontal="center"/>
      <protection locked="0"/>
    </xf>
    <xf numFmtId="0" fontId="11" fillId="8" borderId="0" xfId="0" applyFont="1" applyFill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2" fontId="2" fillId="8" borderId="0" xfId="0" applyNumberFormat="1" applyFont="1" applyFill="1" applyAlignment="1" applyProtection="1">
      <alignment horizontal="center"/>
      <protection locked="0"/>
    </xf>
    <xf numFmtId="0" fontId="11" fillId="8" borderId="15" xfId="0" applyFont="1" applyFill="1" applyBorder="1" applyAlignment="1" applyProtection="1">
      <alignment vertical="center" wrapText="1"/>
      <protection locked="0"/>
    </xf>
    <xf numFmtId="0" fontId="8" fillId="8" borderId="14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2" fontId="0" fillId="8" borderId="0" xfId="0" applyNumberFormat="1" applyFill="1" applyAlignment="1" applyProtection="1">
      <alignment horizontal="center"/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0" fillId="8" borderId="15" xfId="0" applyFill="1" applyBorder="1" applyProtection="1">
      <protection locked="0"/>
    </xf>
    <xf numFmtId="0" fontId="0" fillId="8" borderId="0" xfId="0" applyFill="1" applyProtection="1">
      <protection locked="0"/>
    </xf>
    <xf numFmtId="2" fontId="0" fillId="8" borderId="0" xfId="0" applyNumberFormat="1" applyFill="1" applyProtection="1">
      <protection locked="0"/>
    </xf>
    <xf numFmtId="0" fontId="21" fillId="8" borderId="18" xfId="0" applyFont="1" applyFill="1" applyBorder="1" applyAlignment="1" applyProtection="1">
      <alignment vertical="center"/>
      <protection locked="0"/>
    </xf>
    <xf numFmtId="0" fontId="21" fillId="8" borderId="17" xfId="0" applyFont="1" applyFill="1" applyBorder="1" applyAlignment="1" applyProtection="1">
      <alignment vertical="center"/>
      <protection locked="0"/>
    </xf>
    <xf numFmtId="0" fontId="21" fillId="8" borderId="24" xfId="0" applyFont="1" applyFill="1" applyBorder="1" applyAlignment="1" applyProtection="1">
      <alignment vertical="center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21" fillId="8" borderId="24" xfId="0" applyFont="1" applyFill="1" applyBorder="1" applyAlignment="1" applyProtection="1">
      <alignment horizontal="center" vertical="center"/>
      <protection locked="0"/>
    </xf>
    <xf numFmtId="0" fontId="21" fillId="8" borderId="48" xfId="0" applyFont="1" applyFill="1" applyBorder="1" applyAlignment="1" applyProtection="1">
      <alignment horizontal="center" vertical="center"/>
      <protection locked="0"/>
    </xf>
    <xf numFmtId="0" fontId="18" fillId="8" borderId="31" xfId="0" applyFont="1" applyFill="1" applyBorder="1" applyProtection="1">
      <protection locked="0"/>
    </xf>
    <xf numFmtId="0" fontId="23" fillId="8" borderId="0" xfId="0" applyFont="1" applyFill="1" applyProtection="1"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18" fillId="0" borderId="87" xfId="0" applyFont="1" applyBorder="1" applyProtection="1">
      <protection locked="0"/>
    </xf>
    <xf numFmtId="0" fontId="21" fillId="8" borderId="0" xfId="0" applyFont="1" applyFill="1" applyBorder="1" applyAlignment="1" applyProtection="1">
      <alignment vertical="center"/>
      <protection locked="0"/>
    </xf>
    <xf numFmtId="0" fontId="29" fillId="8" borderId="0" xfId="0" applyFont="1" applyFill="1" applyBorder="1" applyProtection="1">
      <protection locked="0"/>
    </xf>
    <xf numFmtId="0" fontId="30" fillId="8" borderId="0" xfId="0" applyFont="1" applyFill="1" applyBorder="1" applyAlignment="1" applyProtection="1">
      <alignment horizontal="center"/>
      <protection locked="0"/>
    </xf>
    <xf numFmtId="0" fontId="21" fillId="8" borderId="0" xfId="0" applyFont="1" applyFill="1" applyBorder="1" applyAlignment="1" applyProtection="1">
      <alignment horizontal="right" vertical="center"/>
      <protection locked="0"/>
    </xf>
    <xf numFmtId="0" fontId="21" fillId="8" borderId="14" xfId="0" applyFont="1" applyFill="1" applyBorder="1" applyAlignment="1" applyProtection="1">
      <alignment vertical="center"/>
      <protection locked="0"/>
    </xf>
    <xf numFmtId="0" fontId="30" fillId="8" borderId="78" xfId="0" applyFont="1" applyFill="1" applyBorder="1" applyAlignment="1" applyProtection="1">
      <alignment horizontal="center"/>
      <protection locked="0"/>
    </xf>
    <xf numFmtId="0" fontId="29" fillId="8" borderId="78" xfId="0" applyFont="1" applyFill="1" applyBorder="1" applyProtection="1">
      <protection locked="0"/>
    </xf>
    <xf numFmtId="0" fontId="21" fillId="9" borderId="74" xfId="0" applyFont="1" applyFill="1" applyBorder="1" applyAlignment="1" applyProtection="1">
      <alignment horizontal="center" vertical="center"/>
      <protection locked="0"/>
    </xf>
    <xf numFmtId="0" fontId="31" fillId="8" borderId="0" xfId="0" applyFont="1" applyFill="1" applyAlignment="1" applyProtection="1">
      <alignment vertical="center"/>
      <protection locked="0"/>
    </xf>
    <xf numFmtId="0" fontId="14" fillId="8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33" fillId="8" borderId="0" xfId="0" applyFont="1" applyFill="1" applyAlignment="1" applyProtection="1">
      <alignment vertical="center"/>
      <protection locked="0"/>
    </xf>
    <xf numFmtId="0" fontId="33" fillId="0" borderId="0" xfId="0" applyFont="1" applyAlignment="1" applyProtection="1">
      <alignment wrapText="1"/>
      <protection locked="0"/>
    </xf>
    <xf numFmtId="0" fontId="33" fillId="0" borderId="0" xfId="0" applyFont="1" applyProtection="1">
      <protection locked="0"/>
    </xf>
    <xf numFmtId="0" fontId="31" fillId="8" borderId="19" xfId="0" applyFont="1" applyFill="1" applyBorder="1" applyAlignment="1" applyProtection="1">
      <alignment vertical="center"/>
      <protection locked="0"/>
    </xf>
    <xf numFmtId="0" fontId="21" fillId="8" borderId="0" xfId="0" applyFont="1" applyFill="1" applyAlignment="1" applyProtection="1">
      <alignment horizontal="center" vertical="center"/>
      <protection locked="0"/>
    </xf>
    <xf numFmtId="0" fontId="29" fillId="8" borderId="0" xfId="0" applyFont="1" applyFill="1" applyProtection="1">
      <protection locked="0"/>
    </xf>
    <xf numFmtId="0" fontId="29" fillId="8" borderId="19" xfId="0" applyFont="1" applyFill="1" applyBorder="1" applyAlignment="1" applyProtection="1">
      <alignment horizontal="center"/>
      <protection locked="0"/>
    </xf>
    <xf numFmtId="0" fontId="21" fillId="8" borderId="31" xfId="0" applyFont="1" applyFill="1" applyBorder="1" applyAlignment="1" applyProtection="1">
      <alignment horizontal="center" vertical="center"/>
      <protection locked="0"/>
    </xf>
    <xf numFmtId="0" fontId="29" fillId="8" borderId="31" xfId="0" applyFont="1" applyFill="1" applyBorder="1" applyProtection="1">
      <protection locked="0"/>
    </xf>
    <xf numFmtId="0" fontId="29" fillId="8" borderId="47" xfId="0" applyFont="1" applyFill="1" applyBorder="1" applyProtection="1">
      <protection locked="0"/>
    </xf>
    <xf numFmtId="0" fontId="34" fillId="8" borderId="0" xfId="0" applyFont="1" applyFill="1" applyAlignment="1" applyProtection="1">
      <alignment vertical="center"/>
      <protection locked="0"/>
    </xf>
    <xf numFmtId="0" fontId="32" fillId="8" borderId="0" xfId="0" applyFont="1" applyFill="1" applyAlignment="1" applyProtection="1">
      <alignment vertical="center"/>
      <protection locked="0"/>
    </xf>
    <xf numFmtId="0" fontId="35" fillId="8" borderId="0" xfId="0" applyFont="1" applyFill="1" applyAlignment="1" applyProtection="1">
      <alignment vertical="center"/>
      <protection locked="0"/>
    </xf>
    <xf numFmtId="0" fontId="10" fillId="8" borderId="0" xfId="0" applyFont="1" applyFill="1" applyProtection="1">
      <protection locked="0"/>
    </xf>
    <xf numFmtId="0" fontId="35" fillId="8" borderId="14" xfId="0" applyFont="1" applyFill="1" applyBorder="1" applyAlignment="1" applyProtection="1">
      <alignment vertical="center"/>
      <protection locked="0"/>
    </xf>
    <xf numFmtId="0" fontId="35" fillId="8" borderId="15" xfId="0" applyFont="1" applyFill="1" applyBorder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36" fillId="8" borderId="0" xfId="0" applyFont="1" applyFill="1" applyAlignment="1" applyProtection="1">
      <alignment vertical="center"/>
      <protection locked="0"/>
    </xf>
    <xf numFmtId="0" fontId="36" fillId="0" borderId="0" xfId="0" applyFont="1" applyAlignment="1" applyProtection="1">
      <alignment wrapText="1"/>
      <protection locked="0"/>
    </xf>
    <xf numFmtId="0" fontId="36" fillId="0" borderId="0" xfId="0" applyFont="1" applyProtection="1"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0" borderId="39" xfId="0" applyFont="1" applyBorder="1" applyAlignment="1" applyProtection="1">
      <alignment horizontal="left" vertical="center"/>
      <protection locked="0"/>
    </xf>
    <xf numFmtId="0" fontId="37" fillId="0" borderId="39" xfId="0" applyFont="1" applyBorder="1" applyAlignment="1" applyProtection="1">
      <alignment horizontal="left" vertical="center"/>
      <protection locked="0"/>
    </xf>
    <xf numFmtId="0" fontId="10" fillId="0" borderId="22" xfId="0" applyFont="1" applyBorder="1" applyAlignment="1" applyProtection="1">
      <alignment horizontal="left" vertical="center"/>
      <protection locked="0"/>
    </xf>
    <xf numFmtId="0" fontId="10" fillId="0" borderId="36" xfId="0" applyFont="1" applyBorder="1" applyAlignment="1" applyProtection="1">
      <alignment horizontal="left" vertical="center"/>
      <protection locked="0"/>
    </xf>
    <xf numFmtId="0" fontId="10" fillId="0" borderId="37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35" fillId="8" borderId="19" xfId="0" applyFont="1" applyFill="1" applyBorder="1" applyAlignment="1" applyProtection="1">
      <alignment vertical="center"/>
      <protection locked="0"/>
    </xf>
    <xf numFmtId="0" fontId="10" fillId="0" borderId="39" xfId="0" applyFont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5" fillId="8" borderId="18" xfId="0" applyFont="1" applyFill="1" applyBorder="1" applyAlignment="1" applyProtection="1">
      <alignment vertical="center"/>
      <protection locked="0"/>
    </xf>
    <xf numFmtId="0" fontId="5" fillId="8" borderId="17" xfId="0" applyFont="1" applyFill="1" applyBorder="1" applyAlignment="1" applyProtection="1">
      <alignment vertical="center"/>
      <protection locked="0"/>
    </xf>
    <xf numFmtId="0" fontId="5" fillId="8" borderId="24" xfId="0" applyFont="1" applyFill="1" applyBorder="1" applyAlignment="1" applyProtection="1">
      <alignment vertical="center"/>
      <protection locked="0"/>
    </xf>
    <xf numFmtId="0" fontId="5" fillId="8" borderId="0" xfId="0" applyFont="1" applyFill="1" applyAlignment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center" vertical="center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48" xfId="0" applyFont="1" applyFill="1" applyBorder="1" applyAlignment="1" applyProtection="1">
      <alignment horizontal="center" vertical="center"/>
      <protection locked="0"/>
    </xf>
    <xf numFmtId="0" fontId="5" fillId="8" borderId="31" xfId="0" applyFont="1" applyFill="1" applyBorder="1" applyAlignment="1" applyProtection="1">
      <alignment horizontal="center" vertical="center"/>
      <protection locked="0"/>
    </xf>
    <xf numFmtId="0" fontId="10" fillId="8" borderId="31" xfId="0" applyFont="1" applyFill="1" applyBorder="1" applyProtection="1">
      <protection locked="0"/>
    </xf>
    <xf numFmtId="0" fontId="38" fillId="8" borderId="0" xfId="0" applyFont="1" applyFill="1" applyProtection="1">
      <protection locked="0"/>
    </xf>
    <xf numFmtId="0" fontId="38" fillId="0" borderId="0" xfId="0" applyFont="1" applyProtection="1">
      <protection locked="0"/>
    </xf>
    <xf numFmtId="0" fontId="33" fillId="8" borderId="0" xfId="0" applyFont="1" applyFill="1" applyAlignment="1" applyProtection="1">
      <alignment wrapText="1"/>
      <protection locked="0"/>
    </xf>
    <xf numFmtId="0" fontId="33" fillId="8" borderId="24" xfId="0" applyFont="1" applyFill="1" applyBorder="1" applyAlignment="1" applyProtection="1">
      <alignment vertical="center"/>
      <protection locked="0"/>
    </xf>
    <xf numFmtId="0" fontId="33" fillId="8" borderId="0" xfId="0" applyFont="1" applyFill="1" applyProtection="1">
      <protection locked="0"/>
    </xf>
    <xf numFmtId="0" fontId="29" fillId="8" borderId="17" xfId="0" applyFont="1" applyFill="1" applyBorder="1" applyAlignment="1" applyProtection="1">
      <alignment horizontal="center"/>
      <protection locked="0"/>
    </xf>
    <xf numFmtId="0" fontId="29" fillId="8" borderId="25" xfId="0" applyFont="1" applyFill="1" applyBorder="1" applyAlignment="1" applyProtection="1">
      <alignment horizontal="center"/>
      <protection locked="0"/>
    </xf>
    <xf numFmtId="0" fontId="29" fillId="8" borderId="0" xfId="0" applyFont="1" applyFill="1" applyAlignment="1" applyProtection="1">
      <alignment horizontal="center"/>
      <protection locked="0"/>
    </xf>
    <xf numFmtId="0" fontId="21" fillId="8" borderId="19" xfId="0" applyFont="1" applyFill="1" applyBorder="1" applyAlignment="1" applyProtection="1">
      <alignment horizontal="center"/>
      <protection locked="0"/>
    </xf>
    <xf numFmtId="0" fontId="29" fillId="0" borderId="17" xfId="0" applyFont="1" applyBorder="1" applyAlignment="1" applyProtection="1">
      <alignment vertical="center" wrapText="1"/>
      <protection locked="0"/>
    </xf>
    <xf numFmtId="0" fontId="29" fillId="0" borderId="39" xfId="0" applyFont="1" applyBorder="1" applyAlignment="1" applyProtection="1">
      <alignment vertical="center" wrapText="1"/>
      <protection locked="0"/>
    </xf>
    <xf numFmtId="0" fontId="29" fillId="0" borderId="22" xfId="0" applyFont="1" applyBorder="1" applyAlignment="1" applyProtection="1">
      <alignment vertical="center" wrapText="1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29" fillId="0" borderId="44" xfId="0" applyFont="1" applyBorder="1" applyAlignment="1" applyProtection="1">
      <alignment vertical="center" wrapText="1"/>
      <protection locked="0"/>
    </xf>
    <xf numFmtId="0" fontId="29" fillId="0" borderId="46" xfId="0" applyFont="1" applyBorder="1" applyAlignment="1" applyProtection="1">
      <alignment vertical="center" wrapText="1"/>
      <protection locked="0"/>
    </xf>
    <xf numFmtId="0" fontId="21" fillId="8" borderId="17" xfId="0" applyFont="1" applyFill="1" applyBorder="1" applyAlignment="1" applyProtection="1">
      <alignment vertical="center" wrapText="1"/>
      <protection locked="0"/>
    </xf>
    <xf numFmtId="0" fontId="29" fillId="8" borderId="31" xfId="0" applyFont="1" applyFill="1" applyBorder="1" applyAlignment="1" applyProtection="1">
      <alignment wrapText="1"/>
      <protection locked="0"/>
    </xf>
    <xf numFmtId="0" fontId="32" fillId="8" borderId="0" xfId="0" applyFont="1" applyFill="1" applyAlignment="1" applyProtection="1">
      <alignment vertical="center" wrapText="1"/>
      <protection locked="0"/>
    </xf>
    <xf numFmtId="0" fontId="29" fillId="8" borderId="0" xfId="0" applyFont="1" applyFill="1" applyAlignment="1" applyProtection="1">
      <alignment wrapText="1"/>
      <protection locked="0"/>
    </xf>
    <xf numFmtId="0" fontId="14" fillId="8" borderId="0" xfId="0" applyFont="1" applyFill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31" fillId="8" borderId="24" xfId="0" applyFont="1" applyFill="1" applyBorder="1" applyAlignment="1" applyProtection="1">
      <alignment vertical="center"/>
      <protection locked="0"/>
    </xf>
    <xf numFmtId="0" fontId="21" fillId="8" borderId="0" xfId="0" applyFont="1" applyFill="1" applyAlignment="1" applyProtection="1">
      <alignment horizontal="center"/>
      <protection locked="0"/>
    </xf>
    <xf numFmtId="0" fontId="21" fillId="0" borderId="24" xfId="0" applyFont="1" applyFill="1" applyBorder="1" applyAlignment="1" applyProtection="1">
      <alignment vertical="center"/>
      <protection locked="0"/>
    </xf>
    <xf numFmtId="0" fontId="21" fillId="0" borderId="0" xfId="0" applyFont="1" applyFill="1" applyAlignment="1" applyProtection="1">
      <alignment vertical="center"/>
      <protection locked="0"/>
    </xf>
    <xf numFmtId="0" fontId="22" fillId="0" borderId="77" xfId="0" applyFont="1" applyFill="1" applyBorder="1" applyAlignment="1" applyProtection="1">
      <alignment horizontal="left"/>
      <protection locked="0"/>
    </xf>
    <xf numFmtId="0" fontId="18" fillId="0" borderId="14" xfId="0" applyFont="1" applyFill="1" applyBorder="1" applyAlignment="1" applyProtection="1">
      <alignment horizontal="center"/>
      <protection locked="0"/>
    </xf>
    <xf numFmtId="0" fontId="18" fillId="0" borderId="21" xfId="0" applyFont="1" applyFill="1" applyBorder="1" applyProtection="1"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22" fillId="0" borderId="79" xfId="0" applyFont="1" applyFill="1" applyBorder="1" applyAlignment="1" applyProtection="1">
      <alignment horizontal="center" vertical="center"/>
      <protection locked="0"/>
    </xf>
    <xf numFmtId="0" fontId="15" fillId="0" borderId="31" xfId="0" applyFont="1" applyFill="1" applyBorder="1" applyAlignment="1" applyProtection="1">
      <alignment horizontal="center" vertical="center"/>
      <protection locked="0"/>
    </xf>
    <xf numFmtId="0" fontId="18" fillId="0" borderId="31" xfId="0" applyFont="1" applyFill="1" applyBorder="1" applyProtection="1">
      <protection locked="0"/>
    </xf>
    <xf numFmtId="0" fontId="18" fillId="0" borderId="87" xfId="0" applyFont="1" applyFill="1" applyBorder="1" applyProtection="1">
      <protection locked="0"/>
    </xf>
    <xf numFmtId="0" fontId="22" fillId="0" borderId="87" xfId="0" applyFont="1" applyFill="1" applyBorder="1" applyAlignment="1" applyProtection="1">
      <alignment vertical="center"/>
      <protection locked="0"/>
    </xf>
    <xf numFmtId="0" fontId="18" fillId="0" borderId="78" xfId="0" applyFont="1" applyFill="1" applyBorder="1" applyProtection="1">
      <protection locked="0"/>
    </xf>
    <xf numFmtId="0" fontId="18" fillId="0" borderId="88" xfId="0" applyFont="1" applyFill="1" applyBorder="1" applyProtection="1">
      <protection locked="0"/>
    </xf>
    <xf numFmtId="0" fontId="6" fillId="8" borderId="0" xfId="0" applyFont="1" applyFill="1" applyProtection="1">
      <protection locked="0"/>
    </xf>
    <xf numFmtId="0" fontId="7" fillId="11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21" fillId="9" borderId="19" xfId="0" applyFont="1" applyFill="1" applyBorder="1" applyAlignment="1" applyProtection="1">
      <alignment horizontal="center" vertical="center"/>
      <protection locked="0"/>
    </xf>
    <xf numFmtId="9" fontId="21" fillId="10" borderId="21" xfId="0" applyNumberFormat="1" applyFont="1" applyFill="1" applyBorder="1" applyAlignment="1" applyProtection="1">
      <alignment horizontal="center" vertical="center"/>
      <protection locked="0"/>
    </xf>
    <xf numFmtId="9" fontId="21" fillId="10" borderId="20" xfId="0" applyNumberFormat="1" applyFont="1" applyFill="1" applyBorder="1" applyAlignment="1" applyProtection="1">
      <alignment horizontal="center" vertical="center"/>
      <protection locked="0"/>
    </xf>
    <xf numFmtId="9" fontId="21" fillId="1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18" fillId="0" borderId="44" xfId="0" applyFont="1" applyBorder="1" applyAlignment="1" applyProtection="1">
      <alignment horizontal="center"/>
      <protection locked="0"/>
    </xf>
    <xf numFmtId="0" fontId="18" fillId="0" borderId="44" xfId="0" applyFont="1" applyBorder="1" applyAlignment="1" applyProtection="1">
      <alignment horizontal="center" vertical="center"/>
      <protection locked="0"/>
    </xf>
    <xf numFmtId="0" fontId="13" fillId="8" borderId="0" xfId="0" applyFont="1" applyFill="1" applyAlignment="1" applyProtection="1">
      <alignment horizontal="left" vertical="center" wrapText="1"/>
      <protection locked="0"/>
    </xf>
    <xf numFmtId="0" fontId="0" fillId="8" borderId="0" xfId="0" applyFill="1" applyAlignment="1" applyProtection="1">
      <alignment vertical="center"/>
      <protection locked="0"/>
    </xf>
    <xf numFmtId="0" fontId="0" fillId="8" borderId="14" xfId="0" applyFill="1" applyBorder="1" applyProtection="1">
      <protection locked="0"/>
    </xf>
    <xf numFmtId="0" fontId="15" fillId="0" borderId="71" xfId="0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Fill="1" applyBorder="1" applyAlignment="1" applyProtection="1">
      <alignment vertical="center" wrapText="1"/>
      <protection locked="0"/>
    </xf>
    <xf numFmtId="0" fontId="18" fillId="0" borderId="12" xfId="0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15" fillId="0" borderId="15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28" fillId="0" borderId="12" xfId="0" applyFont="1" applyFill="1" applyBorder="1" applyAlignment="1" applyProtection="1">
      <alignment vertical="center" wrapText="1"/>
      <protection locked="0"/>
    </xf>
    <xf numFmtId="1" fontId="27" fillId="0" borderId="12" xfId="0" applyNumberFormat="1" applyFont="1" applyFill="1" applyBorder="1" applyAlignment="1" applyProtection="1">
      <alignment horizontal="center" vertical="center" wrapText="1"/>
      <protection locked="0"/>
    </xf>
    <xf numFmtId="9" fontId="27" fillId="10" borderId="76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4" fillId="8" borderId="14" xfId="0" applyFont="1" applyFill="1" applyBorder="1" applyProtection="1">
      <protection locked="0"/>
    </xf>
    <xf numFmtId="0" fontId="29" fillId="8" borderId="0" xfId="0" applyFont="1" applyFill="1" applyBorder="1" applyAlignment="1" applyProtection="1">
      <alignment horizontal="right"/>
      <protection locked="0"/>
    </xf>
    <xf numFmtId="0" fontId="29" fillId="8" borderId="14" xfId="0" applyFont="1" applyFill="1" applyBorder="1" applyProtection="1">
      <protection locked="0"/>
    </xf>
    <xf numFmtId="0" fontId="21" fillId="8" borderId="0" xfId="0" applyFont="1" applyFill="1" applyBorder="1" applyAlignment="1" applyProtection="1">
      <alignment horizontal="right"/>
      <protection locked="0"/>
    </xf>
    <xf numFmtId="9" fontId="14" fillId="0" borderId="0" xfId="0" applyNumberFormat="1" applyFont="1" applyProtection="1">
      <protection locked="0"/>
    </xf>
    <xf numFmtId="0" fontId="29" fillId="8" borderId="78" xfId="0" applyFont="1" applyFill="1" applyBorder="1" applyAlignment="1" applyProtection="1">
      <alignment horizontal="center"/>
      <protection locked="0"/>
    </xf>
    <xf numFmtId="0" fontId="29" fillId="8" borderId="0" xfId="0" applyFont="1" applyFill="1" applyBorder="1" applyAlignment="1" applyProtection="1">
      <alignment horizontal="center"/>
      <protection locked="0"/>
    </xf>
    <xf numFmtId="0" fontId="29" fillId="8" borderId="12" xfId="0" applyFont="1" applyFill="1" applyBorder="1" applyProtection="1">
      <protection locked="0"/>
    </xf>
    <xf numFmtId="0" fontId="29" fillId="8" borderId="15" xfId="0" applyFont="1" applyFill="1" applyBorder="1" applyProtection="1">
      <protection locked="0"/>
    </xf>
    <xf numFmtId="0" fontId="29" fillId="8" borderId="75" xfId="0" applyFont="1" applyFill="1" applyBorder="1" applyProtection="1">
      <protection locked="0"/>
    </xf>
    <xf numFmtId="0" fontId="14" fillId="8" borderId="15" xfId="0" applyFont="1" applyFill="1" applyBorder="1" applyProtection="1">
      <protection locked="0"/>
    </xf>
    <xf numFmtId="0" fontId="14" fillId="0" borderId="14" xfId="0" applyFont="1" applyBorder="1" applyProtection="1">
      <protection locked="0"/>
    </xf>
    <xf numFmtId="0" fontId="14" fillId="0" borderId="15" xfId="0" applyFont="1" applyBorder="1" applyProtection="1">
      <protection locked="0"/>
    </xf>
    <xf numFmtId="0" fontId="29" fillId="8" borderId="77" xfId="0" applyFont="1" applyFill="1" applyBorder="1" applyProtection="1">
      <protection locked="0"/>
    </xf>
    <xf numFmtId="0" fontId="14" fillId="0" borderId="12" xfId="0" applyFont="1" applyBorder="1" applyProtection="1">
      <protection locked="0"/>
    </xf>
    <xf numFmtId="0" fontId="7" fillId="0" borderId="0" xfId="0" applyFont="1" applyFill="1" applyProtection="1">
      <protection locked="0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/>
    </xf>
    <xf numFmtId="9" fontId="21" fillId="0" borderId="53" xfId="0" applyNumberFormat="1" applyFont="1" applyFill="1" applyBorder="1" applyAlignment="1" applyProtection="1">
      <alignment horizontal="center" vertical="center"/>
    </xf>
    <xf numFmtId="0" fontId="21" fillId="0" borderId="17" xfId="0" applyFont="1" applyFill="1" applyBorder="1" applyAlignment="1" applyProtection="1">
      <alignment vertical="center"/>
      <protection locked="0"/>
    </xf>
    <xf numFmtId="0" fontId="29" fillId="0" borderId="31" xfId="0" applyFont="1" applyFill="1" applyBorder="1" applyProtection="1">
      <protection locked="0"/>
    </xf>
    <xf numFmtId="0" fontId="32" fillId="0" borderId="0" xfId="0" applyFont="1" applyFill="1" applyAlignment="1" applyProtection="1">
      <alignment vertical="center"/>
      <protection locked="0"/>
    </xf>
    <xf numFmtId="0" fontId="29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0" fontId="21" fillId="0" borderId="25" xfId="0" applyFont="1" applyFill="1" applyBorder="1" applyAlignment="1" applyProtection="1">
      <alignment horizontal="center" vertical="center" wrapText="1"/>
      <protection locked="0"/>
    </xf>
    <xf numFmtId="1" fontId="21" fillId="0" borderId="20" xfId="0" applyNumberFormat="1" applyFont="1" applyFill="1" applyBorder="1" applyAlignment="1" applyProtection="1">
      <alignment horizontal="center" vertical="center"/>
      <protection locked="0"/>
    </xf>
    <xf numFmtId="0" fontId="21" fillId="0" borderId="22" xfId="0" applyFont="1" applyFill="1" applyBorder="1" applyAlignment="1" applyProtection="1">
      <alignment horizontal="center" vertical="center" wrapText="1"/>
      <protection locked="0"/>
    </xf>
    <xf numFmtId="1" fontId="21" fillId="0" borderId="21" xfId="0" applyNumberFormat="1" applyFont="1" applyFill="1" applyBorder="1" applyAlignment="1" applyProtection="1">
      <alignment horizontal="center" vertical="center"/>
      <protection locked="0"/>
    </xf>
    <xf numFmtId="0" fontId="21" fillId="0" borderId="19" xfId="0" applyFont="1" applyFill="1" applyBorder="1" applyAlignment="1" applyProtection="1">
      <alignment horizontal="center" vertical="center" wrapText="1"/>
      <protection locked="0"/>
    </xf>
    <xf numFmtId="9" fontId="21" fillId="0" borderId="2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 applyProtection="1">
      <alignment vertical="center" wrapText="1"/>
      <protection locked="0"/>
    </xf>
    <xf numFmtId="9" fontId="21" fillId="0" borderId="23" xfId="0" applyNumberFormat="1" applyFont="1" applyFill="1" applyBorder="1" applyAlignment="1" applyProtection="1">
      <alignment horizontal="center" vertical="center"/>
      <protection locked="0"/>
    </xf>
    <xf numFmtId="9" fontId="32" fillId="0" borderId="53" xfId="0" applyNumberFormat="1" applyFont="1" applyFill="1" applyBorder="1" applyAlignment="1" applyProtection="1">
      <alignment horizontal="center" vertical="center"/>
      <protection locked="0"/>
    </xf>
    <xf numFmtId="0" fontId="29" fillId="0" borderId="17" xfId="0" applyFont="1" applyFill="1" applyBorder="1" applyAlignment="1" applyProtection="1">
      <alignment horizontal="center"/>
      <protection locked="0"/>
    </xf>
    <xf numFmtId="0" fontId="29" fillId="0" borderId="0" xfId="0" applyFont="1" applyFill="1" applyAlignment="1" applyProtection="1">
      <alignment horizontal="center"/>
      <protection locked="0"/>
    </xf>
    <xf numFmtId="2" fontId="29" fillId="0" borderId="0" xfId="0" applyNumberFormat="1" applyFont="1" applyFill="1" applyAlignment="1" applyProtection="1">
      <alignment horizontal="center"/>
      <protection locked="0"/>
    </xf>
    <xf numFmtId="2" fontId="21" fillId="0" borderId="0" xfId="0" applyNumberFormat="1" applyFont="1" applyFill="1" applyAlignment="1" applyProtection="1">
      <alignment horizontal="center"/>
      <protection locked="0"/>
    </xf>
    <xf numFmtId="2" fontId="29" fillId="0" borderId="31" xfId="0" applyNumberFormat="1" applyFont="1" applyFill="1" applyBorder="1" applyProtection="1">
      <protection locked="0"/>
    </xf>
    <xf numFmtId="2" fontId="29" fillId="0" borderId="0" xfId="0" applyNumberFormat="1" applyFont="1" applyFill="1" applyProtection="1">
      <protection locked="0"/>
    </xf>
    <xf numFmtId="2" fontId="14" fillId="0" borderId="0" xfId="0" applyNumberFormat="1" applyFont="1" applyFill="1" applyProtection="1">
      <protection locked="0"/>
    </xf>
    <xf numFmtId="0" fontId="18" fillId="0" borderId="44" xfId="0" applyFont="1" applyFill="1" applyBorder="1" applyProtection="1"/>
    <xf numFmtId="0" fontId="2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18" fillId="0" borderId="44" xfId="0" applyFont="1" applyFill="1" applyBorder="1" applyAlignment="1" applyProtection="1">
      <alignment vertical="center" wrapText="1"/>
    </xf>
    <xf numFmtId="0" fontId="18" fillId="0" borderId="46" xfId="0" applyFont="1" applyFill="1" applyBorder="1" applyAlignment="1" applyProtection="1">
      <alignment vertical="center" wrapText="1"/>
    </xf>
    <xf numFmtId="0" fontId="18" fillId="0" borderId="84" xfId="0" applyFont="1" applyFill="1" applyBorder="1" applyAlignment="1" applyProtection="1">
      <alignment vertical="center" wrapText="1"/>
    </xf>
    <xf numFmtId="0" fontId="18" fillId="0" borderId="73" xfId="0" applyFont="1" applyFill="1" applyBorder="1" applyAlignment="1" applyProtection="1">
      <alignment vertical="center" wrapText="1"/>
    </xf>
    <xf numFmtId="0" fontId="18" fillId="0" borderId="13" xfId="0" applyFont="1" applyFill="1" applyBorder="1" applyAlignment="1" applyProtection="1">
      <alignment vertical="center" wrapText="1"/>
    </xf>
    <xf numFmtId="0" fontId="18" fillId="0" borderId="60" xfId="0" applyFont="1" applyFill="1" applyBorder="1" applyAlignment="1" applyProtection="1">
      <alignment vertical="center" wrapText="1"/>
    </xf>
    <xf numFmtId="0" fontId="15" fillId="0" borderId="44" xfId="0" applyFont="1" applyFill="1" applyBorder="1" applyAlignment="1" applyProtection="1">
      <alignment horizontal="center" wrapText="1"/>
      <protection locked="0"/>
    </xf>
    <xf numFmtId="9" fontId="27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44" xfId="0" applyFont="1" applyFill="1" applyBorder="1" applyAlignment="1" applyProtection="1">
      <alignment horizontal="center" vertical="center" wrapText="1"/>
      <protection locked="0"/>
    </xf>
    <xf numFmtId="165" fontId="24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81" xfId="0" applyFont="1" applyFill="1" applyBorder="1" applyAlignment="1" applyProtection="1">
      <alignment horizontal="center" vertical="center" wrapText="1"/>
      <protection locked="0"/>
    </xf>
    <xf numFmtId="0" fontId="18" fillId="0" borderId="83" xfId="0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18" fillId="0" borderId="86" xfId="0" applyFont="1" applyFill="1" applyBorder="1" applyAlignment="1" applyProtection="1">
      <alignment horizontal="center" vertical="center" wrapText="1"/>
      <protection locked="0"/>
    </xf>
    <xf numFmtId="0" fontId="18" fillId="0" borderId="72" xfId="0" applyFont="1" applyFill="1" applyBorder="1" applyAlignment="1" applyProtection="1">
      <alignment horizontal="center" vertical="center" wrapText="1"/>
      <protection locked="0"/>
    </xf>
    <xf numFmtId="1" fontId="24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18" fillId="0" borderId="53" xfId="0" applyFont="1" applyFill="1" applyBorder="1" applyAlignment="1" applyProtection="1">
      <alignment horizontal="center" vertical="center" wrapText="1"/>
      <protection locked="0"/>
    </xf>
    <xf numFmtId="0" fontId="18" fillId="0" borderId="74" xfId="0" applyFont="1" applyFill="1" applyBorder="1" applyAlignment="1" applyProtection="1">
      <alignment horizontal="center" vertical="center" wrapText="1"/>
      <protection locked="0"/>
    </xf>
    <xf numFmtId="0" fontId="18" fillId="0" borderId="71" xfId="0" applyFont="1" applyFill="1" applyBorder="1" applyAlignment="1" applyProtection="1">
      <alignment horizontal="center" vertical="center" wrapText="1"/>
      <protection locked="0"/>
    </xf>
    <xf numFmtId="0" fontId="18" fillId="0" borderId="85" xfId="0" applyFont="1" applyFill="1" applyBorder="1" applyAlignment="1" applyProtection="1">
      <alignment horizontal="center" vertical="center" wrapText="1"/>
      <protection locked="0"/>
    </xf>
    <xf numFmtId="0" fontId="15" fillId="0" borderId="44" xfId="0" applyFont="1" applyFill="1" applyBorder="1" applyAlignment="1" applyProtection="1">
      <alignment horizontal="center" vertical="center" wrapText="1"/>
      <protection locked="0"/>
    </xf>
    <xf numFmtId="0" fontId="18" fillId="0" borderId="82" xfId="0" applyFont="1" applyFill="1" applyBorder="1" applyAlignment="1" applyProtection="1">
      <alignment horizontal="center" vertical="center" wrapText="1"/>
      <protection locked="0"/>
    </xf>
    <xf numFmtId="0" fontId="21" fillId="0" borderId="93" xfId="0" applyFont="1" applyFill="1" applyBorder="1" applyAlignment="1" applyProtection="1">
      <alignment vertical="center" wrapText="1"/>
    </xf>
    <xf numFmtId="9" fontId="29" fillId="0" borderId="13" xfId="0" applyNumberFormat="1" applyFont="1" applyFill="1" applyBorder="1" applyProtection="1"/>
    <xf numFmtId="0" fontId="21" fillId="0" borderId="13" xfId="0" applyFont="1" applyFill="1" applyBorder="1" applyProtection="1"/>
    <xf numFmtId="0" fontId="29" fillId="0" borderId="13" xfId="0" applyFont="1" applyFill="1" applyBorder="1" applyProtection="1"/>
    <xf numFmtId="0" fontId="21" fillId="0" borderId="96" xfId="0" applyFont="1" applyFill="1" applyBorder="1" applyProtection="1"/>
    <xf numFmtId="9" fontId="29" fillId="0" borderId="93" xfId="1" applyFont="1" applyFill="1" applyBorder="1" applyAlignment="1" applyProtection="1">
      <alignment horizontal="center" vertical="center"/>
      <protection locked="0"/>
    </xf>
    <xf numFmtId="9" fontId="29" fillId="0" borderId="93" xfId="0" applyNumberFormat="1" applyFont="1" applyFill="1" applyBorder="1" applyAlignment="1" applyProtection="1">
      <alignment horizontal="center"/>
      <protection locked="0"/>
    </xf>
    <xf numFmtId="9" fontId="29" fillId="0" borderId="13" xfId="0" applyNumberFormat="1" applyFont="1" applyFill="1" applyBorder="1" applyAlignment="1" applyProtection="1">
      <alignment horizontal="center"/>
      <protection locked="0"/>
    </xf>
    <xf numFmtId="9" fontId="29" fillId="0" borderId="13" xfId="1" applyFont="1" applyFill="1" applyBorder="1" applyAlignment="1" applyProtection="1">
      <alignment horizontal="center" vertical="center"/>
      <protection locked="0"/>
    </xf>
    <xf numFmtId="0" fontId="29" fillId="0" borderId="12" xfId="0" applyFont="1" applyFill="1" applyBorder="1" applyProtection="1">
      <protection locked="0"/>
    </xf>
    <xf numFmtId="0" fontId="29" fillId="0" borderId="0" xfId="0" applyFont="1" applyFill="1" applyBorder="1" applyProtection="1">
      <protection locked="0"/>
    </xf>
    <xf numFmtId="9" fontId="21" fillId="0" borderId="75" xfId="1" applyFont="1" applyFill="1" applyBorder="1" applyAlignment="1" applyProtection="1">
      <alignment horizontal="center" vertical="center"/>
      <protection locked="0"/>
    </xf>
    <xf numFmtId="1" fontId="5" fillId="0" borderId="17" xfId="0" applyNumberFormat="1" applyFont="1" applyFill="1" applyBorder="1" applyAlignment="1" applyProtection="1">
      <alignment vertical="center"/>
      <protection locked="0"/>
    </xf>
    <xf numFmtId="1" fontId="5" fillId="0" borderId="0" xfId="0" applyNumberFormat="1" applyFont="1" applyFill="1" applyAlignment="1" applyProtection="1">
      <alignment vertical="center"/>
      <protection locked="0"/>
    </xf>
    <xf numFmtId="1" fontId="10" fillId="0" borderId="31" xfId="0" applyNumberFormat="1" applyFont="1" applyFill="1" applyBorder="1" applyProtection="1">
      <protection locked="0"/>
    </xf>
    <xf numFmtId="1" fontId="35" fillId="0" borderId="0" xfId="0" applyNumberFormat="1" applyFont="1" applyFill="1" applyAlignment="1" applyProtection="1">
      <alignment vertical="center"/>
      <protection locked="0"/>
    </xf>
    <xf numFmtId="1" fontId="10" fillId="0" borderId="0" xfId="0" applyNumberFormat="1" applyFont="1" applyFill="1" applyProtection="1">
      <protection locked="0"/>
    </xf>
    <xf numFmtId="9" fontId="5" fillId="0" borderId="55" xfId="0" applyNumberFormat="1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10" fillId="0" borderId="31" xfId="0" applyFont="1" applyFill="1" applyBorder="1" applyProtection="1">
      <protection locked="0"/>
    </xf>
    <xf numFmtId="0" fontId="35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Protection="1">
      <protection locked="0"/>
    </xf>
    <xf numFmtId="0" fontId="5" fillId="0" borderId="25" xfId="0" applyFont="1" applyFill="1" applyBorder="1" applyAlignment="1" applyProtection="1">
      <alignment horizontal="center" vertical="center" wrapText="1"/>
      <protection locked="0"/>
    </xf>
    <xf numFmtId="1" fontId="5" fillId="0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1" fontId="5" fillId="0" borderId="23" xfId="0" applyNumberFormat="1" applyFont="1" applyFill="1" applyBorder="1" applyAlignment="1" applyProtection="1">
      <alignment horizontal="center" vertical="center"/>
      <protection locked="0"/>
    </xf>
    <xf numFmtId="1" fontId="5" fillId="0" borderId="25" xfId="0" applyNumberFormat="1" applyFont="1" applyFill="1" applyBorder="1" applyAlignment="1" applyProtection="1">
      <alignment vertical="center" wrapText="1"/>
      <protection locked="0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10" fillId="0" borderId="19" xfId="0" applyFont="1" applyFill="1" applyBorder="1" applyAlignment="1" applyProtection="1">
      <alignment horizont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10" fillId="0" borderId="47" xfId="0" applyFont="1" applyFill="1" applyBorder="1" applyProtection="1">
      <protection locked="0"/>
    </xf>
    <xf numFmtId="0" fontId="39" fillId="0" borderId="0" xfId="0" applyFont="1" applyFill="1" applyAlignment="1" applyProtection="1">
      <alignment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15" fillId="0" borderId="96" xfId="0" applyFont="1" applyFill="1" applyBorder="1" applyAlignment="1" applyProtection="1">
      <alignment horizontal="center" vertical="center"/>
    </xf>
    <xf numFmtId="0" fontId="14" fillId="8" borderId="0" xfId="0" applyFont="1" applyFill="1" applyBorder="1" applyProtection="1">
      <protection locked="0"/>
    </xf>
    <xf numFmtId="0" fontId="5" fillId="0" borderId="5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9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/>
    </xf>
    <xf numFmtId="0" fontId="16" fillId="0" borderId="13" xfId="0" applyFont="1" applyFill="1" applyBorder="1" applyAlignment="1" applyProtection="1">
      <alignment horizontal="left" vertical="center" wrapText="1"/>
    </xf>
    <xf numFmtId="0" fontId="18" fillId="0" borderId="13" xfId="0" applyFont="1" applyFill="1" applyBorder="1" applyAlignment="1" applyProtection="1">
      <alignment horizontal="left" vertical="center" wrapText="1"/>
    </xf>
    <xf numFmtId="0" fontId="40" fillId="0" borderId="105" xfId="0" applyFont="1" applyFill="1" applyBorder="1" applyAlignment="1" applyProtection="1">
      <alignment horizontal="left" vertical="center"/>
    </xf>
    <xf numFmtId="0" fontId="16" fillId="0" borderId="96" xfId="0" applyFont="1" applyFill="1" applyBorder="1" applyAlignment="1" applyProtection="1">
      <alignment horizontal="left" vertical="center" wrapText="1"/>
    </xf>
    <xf numFmtId="0" fontId="15" fillId="0" borderId="105" xfId="0" applyFont="1" applyFill="1" applyBorder="1" applyAlignment="1" applyProtection="1">
      <alignment horizontal="center" vertical="center"/>
    </xf>
    <xf numFmtId="0" fontId="21" fillId="0" borderId="105" xfId="0" applyFont="1" applyFill="1" applyBorder="1" applyAlignment="1" applyProtection="1">
      <alignment horizontal="center" vertical="center"/>
    </xf>
    <xf numFmtId="0" fontId="41" fillId="0" borderId="71" xfId="0" applyFont="1" applyBorder="1" applyAlignment="1" applyProtection="1">
      <alignment horizontal="center" vertical="center"/>
      <protection locked="0"/>
    </xf>
    <xf numFmtId="0" fontId="41" fillId="0" borderId="12" xfId="0" applyFont="1" applyBorder="1" applyAlignment="1" applyProtection="1">
      <alignment horizontal="center" vertical="center"/>
      <protection locked="0"/>
    </xf>
    <xf numFmtId="0" fontId="41" fillId="0" borderId="15" xfId="0" applyFont="1" applyBorder="1" applyAlignment="1" applyProtection="1">
      <alignment horizontal="center" vertical="center"/>
      <protection locked="0"/>
    </xf>
    <xf numFmtId="0" fontId="41" fillId="0" borderId="0" xfId="0" applyFont="1" applyBorder="1" applyAlignment="1" applyProtection="1">
      <alignment horizontal="center" vertical="center"/>
      <protection locked="0"/>
    </xf>
    <xf numFmtId="0" fontId="41" fillId="0" borderId="77" xfId="0" applyFont="1" applyBorder="1" applyAlignment="1" applyProtection="1">
      <alignment horizontal="center" vertical="center"/>
      <protection locked="0"/>
    </xf>
    <xf numFmtId="0" fontId="41" fillId="0" borderId="78" xfId="0" applyFont="1" applyBorder="1" applyAlignment="1" applyProtection="1">
      <alignment horizontal="center" vertical="center"/>
      <protection locked="0"/>
    </xf>
    <xf numFmtId="0" fontId="5" fillId="0" borderId="93" xfId="0" applyFont="1" applyBorder="1" applyAlignment="1" applyProtection="1">
      <alignment horizontal="center" vertical="center"/>
      <protection locked="0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0" borderId="96" xfId="0" applyFont="1" applyBorder="1" applyAlignment="1" applyProtection="1">
      <alignment horizontal="center" vertical="center"/>
      <protection locked="0"/>
    </xf>
    <xf numFmtId="0" fontId="5" fillId="9" borderId="28" xfId="0" applyFont="1" applyFill="1" applyBorder="1" applyAlignment="1" applyProtection="1">
      <alignment horizontal="center" vertical="center" wrapText="1"/>
      <protection locked="0"/>
    </xf>
    <xf numFmtId="0" fontId="5" fillId="9" borderId="33" xfId="0" applyFont="1" applyFill="1" applyBorder="1" applyAlignment="1" applyProtection="1">
      <alignment horizontal="center" vertical="center" wrapText="1"/>
      <protection locked="0"/>
    </xf>
    <xf numFmtId="0" fontId="5" fillId="9" borderId="42" xfId="0" applyFont="1" applyFill="1" applyBorder="1" applyAlignment="1" applyProtection="1">
      <alignment horizontal="center" vertical="center" wrapText="1"/>
      <protection locked="0"/>
    </xf>
    <xf numFmtId="9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3" xfId="0" applyFont="1" applyFill="1" applyBorder="1" applyAlignment="1" applyProtection="1">
      <alignment horizontal="center" vertical="center" wrapText="1"/>
    </xf>
    <xf numFmtId="0" fontId="10" fillId="0" borderId="42" xfId="0" applyFont="1" applyFill="1" applyBorder="1" applyAlignment="1" applyProtection="1">
      <alignment horizontal="center" vertical="center" wrapText="1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horizontal="center" vertical="center" wrapText="1"/>
      <protection locked="0"/>
    </xf>
    <xf numFmtId="0" fontId="35" fillId="10" borderId="69" xfId="0" applyFont="1" applyFill="1" applyBorder="1" applyAlignment="1" applyProtection="1">
      <alignment horizontal="center" vertical="center"/>
      <protection locked="0"/>
    </xf>
    <xf numFmtId="0" fontId="35" fillId="10" borderId="68" xfId="0" applyFont="1" applyFill="1" applyBorder="1" applyAlignment="1" applyProtection="1">
      <alignment horizontal="center" vertical="center"/>
      <protection locked="0"/>
    </xf>
    <xf numFmtId="0" fontId="35" fillId="10" borderId="107" xfId="0" applyFont="1" applyFill="1" applyBorder="1" applyAlignment="1" applyProtection="1">
      <alignment horizontal="center" vertical="center"/>
      <protection locked="0"/>
    </xf>
    <xf numFmtId="0" fontId="35" fillId="10" borderId="108" xfId="0" applyFont="1" applyFill="1" applyBorder="1" applyAlignment="1" applyProtection="1">
      <alignment horizontal="center" vertical="center"/>
      <protection locked="0"/>
    </xf>
    <xf numFmtId="0" fontId="5" fillId="0" borderId="98" xfId="0" applyFont="1" applyFill="1" applyBorder="1" applyAlignment="1" applyProtection="1">
      <alignment horizontal="center" vertical="center" wrapText="1"/>
      <protection locked="0"/>
    </xf>
    <xf numFmtId="0" fontId="5" fillId="0" borderId="56" xfId="0" applyFont="1" applyFill="1" applyBorder="1" applyAlignment="1" applyProtection="1">
      <alignment horizontal="center" vertical="center" wrapText="1"/>
      <protection locked="0"/>
    </xf>
    <xf numFmtId="0" fontId="5" fillId="9" borderId="99" xfId="0" applyFont="1" applyFill="1" applyBorder="1" applyAlignment="1" applyProtection="1">
      <alignment horizontal="center" vertical="center" wrapText="1"/>
      <protection locked="0"/>
    </xf>
    <xf numFmtId="0" fontId="5" fillId="9" borderId="100" xfId="0" applyFont="1" applyFill="1" applyBorder="1" applyAlignment="1" applyProtection="1">
      <alignment horizontal="center" vertical="center" wrapText="1"/>
      <protection locked="0"/>
    </xf>
    <xf numFmtId="0" fontId="5" fillId="9" borderId="98" xfId="0" applyFont="1" applyFill="1" applyBorder="1" applyAlignment="1" applyProtection="1">
      <alignment horizontal="center" vertical="center" wrapText="1"/>
      <protection locked="0"/>
    </xf>
    <xf numFmtId="0" fontId="5" fillId="9" borderId="56" xfId="0" applyFont="1" applyFill="1" applyBorder="1" applyAlignment="1" applyProtection="1">
      <alignment horizontal="center" vertical="center" wrapText="1"/>
      <protection locked="0"/>
    </xf>
    <xf numFmtId="0" fontId="5" fillId="10" borderId="49" xfId="0" applyFont="1" applyFill="1" applyBorder="1" applyAlignment="1" applyProtection="1">
      <alignment horizontal="left" vertical="center" wrapText="1"/>
      <protection locked="0"/>
    </xf>
    <xf numFmtId="0" fontId="5" fillId="10" borderId="50" xfId="0" applyFont="1" applyFill="1" applyBorder="1" applyAlignment="1" applyProtection="1">
      <alignment horizontal="left" vertical="center" wrapText="1"/>
      <protection locked="0"/>
    </xf>
    <xf numFmtId="0" fontId="5" fillId="10" borderId="54" xfId="0" applyFont="1" applyFill="1" applyBorder="1" applyAlignment="1" applyProtection="1">
      <alignment horizontal="left" vertical="center" wrapText="1"/>
      <protection locked="0"/>
    </xf>
    <xf numFmtId="0" fontId="5" fillId="9" borderId="98" xfId="0" applyFont="1" applyFill="1" applyBorder="1" applyAlignment="1" applyProtection="1">
      <alignment horizontal="center" vertical="center"/>
      <protection locked="0"/>
    </xf>
    <xf numFmtId="0" fontId="5" fillId="9" borderId="56" xfId="0" applyFont="1" applyFill="1" applyBorder="1" applyAlignment="1" applyProtection="1">
      <alignment horizontal="center" vertical="center"/>
      <protection locked="0"/>
    </xf>
    <xf numFmtId="1" fontId="5" fillId="0" borderId="98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118" xfId="0" applyFont="1" applyBorder="1" applyAlignment="1" applyProtection="1">
      <alignment horizontal="left" vertical="center"/>
      <protection locked="0"/>
    </xf>
    <xf numFmtId="0" fontId="43" fillId="0" borderId="120" xfId="0" applyFont="1" applyBorder="1" applyAlignment="1" applyProtection="1">
      <alignment horizontal="left" vertical="center"/>
      <protection locked="0"/>
    </xf>
    <xf numFmtId="0" fontId="43" fillId="0" borderId="119" xfId="0" applyFont="1" applyBorder="1" applyAlignment="1" applyProtection="1">
      <alignment horizontal="left" vertical="center"/>
      <protection locked="0"/>
    </xf>
    <xf numFmtId="9" fontId="10" fillId="0" borderId="101" xfId="0" applyNumberFormat="1" applyFont="1" applyFill="1" applyBorder="1" applyAlignment="1" applyProtection="1">
      <alignment horizontal="center" vertical="center" wrapText="1"/>
    </xf>
    <xf numFmtId="1" fontId="10" fillId="0" borderId="28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0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42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43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28" xfId="0" applyNumberFormat="1" applyFont="1" applyBorder="1" applyAlignment="1" applyProtection="1">
      <alignment horizontal="center" vertical="center" wrapText="1"/>
      <protection locked="0"/>
    </xf>
    <xf numFmtId="0" fontId="5" fillId="9" borderId="101" xfId="0" applyFont="1" applyFill="1" applyBorder="1" applyAlignment="1" applyProtection="1">
      <alignment horizontal="center" vertical="center" wrapText="1"/>
      <protection locked="0"/>
    </xf>
    <xf numFmtId="0" fontId="10" fillId="0" borderId="101" xfId="0" applyFont="1" applyBorder="1" applyAlignment="1" applyProtection="1">
      <alignment horizontal="center" vertical="center" wrapText="1"/>
      <protection locked="0"/>
    </xf>
    <xf numFmtId="1" fontId="10" fillId="0" borderId="62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57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63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101" xfId="0" applyNumberFormat="1" applyFont="1" applyBorder="1" applyAlignment="1" applyProtection="1">
      <alignment horizontal="center" vertical="center" wrapText="1"/>
      <protection locked="0"/>
    </xf>
    <xf numFmtId="14" fontId="10" fillId="0" borderId="31" xfId="0" applyNumberFormat="1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8" borderId="22" xfId="0" applyFont="1" applyFill="1" applyBorder="1" applyAlignment="1" applyProtection="1">
      <alignment horizontal="center"/>
      <protection locked="0"/>
    </xf>
    <xf numFmtId="9" fontId="10" fillId="0" borderId="44" xfId="0" applyNumberFormat="1" applyFont="1" applyFill="1" applyBorder="1" applyAlignment="1" applyProtection="1">
      <alignment horizontal="center" vertical="center" wrapText="1"/>
    </xf>
    <xf numFmtId="0" fontId="10" fillId="0" borderId="44" xfId="0" applyFont="1" applyFill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center"/>
      <protection locked="0"/>
    </xf>
    <xf numFmtId="0" fontId="5" fillId="8" borderId="22" xfId="0" applyFont="1" applyFill="1" applyBorder="1" applyAlignment="1" applyProtection="1">
      <alignment horizontal="center" vertical="center"/>
      <protection locked="0"/>
    </xf>
    <xf numFmtId="0" fontId="5" fillId="9" borderId="44" xfId="0" applyFont="1" applyFill="1" applyBorder="1" applyAlignment="1" applyProtection="1">
      <alignment horizontal="center" vertical="center" wrapText="1"/>
      <protection locked="0"/>
    </xf>
    <xf numFmtId="0" fontId="10" fillId="0" borderId="44" xfId="0" applyFont="1" applyBorder="1" applyAlignment="1" applyProtection="1">
      <alignment horizontal="center" vertical="center" wrapText="1"/>
      <protection locked="0"/>
    </xf>
    <xf numFmtId="0" fontId="10" fillId="0" borderId="46" xfId="0" applyFont="1" applyBorder="1" applyAlignment="1" applyProtection="1">
      <alignment horizontal="center" vertical="center" wrapText="1"/>
      <protection locked="0"/>
    </xf>
    <xf numFmtId="1" fontId="10" fillId="0" borderId="102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03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04" xfId="0" applyNumberFormat="1" applyFont="1" applyFill="1" applyBorder="1" applyAlignment="1" applyProtection="1">
      <alignment horizontal="center" vertical="center" wrapText="1"/>
      <protection locked="0"/>
    </xf>
    <xf numFmtId="0" fontId="21" fillId="10" borderId="49" xfId="0" applyFont="1" applyFill="1" applyBorder="1" applyAlignment="1" applyProtection="1">
      <alignment horizontal="left" vertical="center" wrapText="1"/>
      <protection locked="0"/>
    </xf>
    <xf numFmtId="0" fontId="21" fillId="10" borderId="50" xfId="0" applyFont="1" applyFill="1" applyBorder="1" applyAlignment="1" applyProtection="1">
      <alignment horizontal="left" vertical="center" wrapText="1"/>
      <protection locked="0"/>
    </xf>
    <xf numFmtId="0" fontId="21" fillId="10" borderId="51" xfId="0" applyFont="1" applyFill="1" applyBorder="1" applyAlignment="1" applyProtection="1">
      <alignment horizontal="left" vertical="center" wrapText="1"/>
      <protection locked="0"/>
    </xf>
    <xf numFmtId="9" fontId="29" fillId="0" borderId="28" xfId="0" applyNumberFormat="1" applyFont="1" applyFill="1" applyBorder="1" applyAlignment="1" applyProtection="1">
      <alignment horizontal="center" vertical="center" wrapText="1"/>
    </xf>
    <xf numFmtId="0" fontId="29" fillId="0" borderId="33" xfId="0" applyFont="1" applyFill="1" applyBorder="1" applyAlignment="1" applyProtection="1">
      <alignment horizontal="center" vertical="center" wrapText="1"/>
    </xf>
    <xf numFmtId="0" fontId="29" fillId="0" borderId="42" xfId="0" applyFont="1" applyFill="1" applyBorder="1" applyAlignment="1" applyProtection="1">
      <alignment horizontal="center" vertical="center" wrapText="1"/>
    </xf>
    <xf numFmtId="0" fontId="29" fillId="0" borderId="58" xfId="0" applyFont="1" applyBorder="1" applyAlignment="1" applyProtection="1">
      <alignment horizontal="center" vertical="center" wrapText="1"/>
      <protection locked="0"/>
    </xf>
    <xf numFmtId="0" fontId="29" fillId="0" borderId="59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29" fillId="0" borderId="19" xfId="0" applyFont="1" applyBorder="1" applyAlignment="1" applyProtection="1">
      <alignment horizontal="center" vertical="center" wrapText="1"/>
      <protection locked="0"/>
    </xf>
    <xf numFmtId="0" fontId="29" fillId="0" borderId="48" xfId="0" applyFont="1" applyBorder="1" applyAlignment="1" applyProtection="1">
      <alignment horizontal="center" vertical="center" wrapText="1"/>
      <protection locked="0"/>
    </xf>
    <xf numFmtId="0" fontId="29" fillId="0" borderId="47" xfId="0" applyFont="1" applyBorder="1" applyAlignment="1" applyProtection="1">
      <alignment horizontal="center" vertical="center" wrapText="1"/>
      <protection locked="0"/>
    </xf>
    <xf numFmtId="0" fontId="29" fillId="0" borderId="36" xfId="0" applyFont="1" applyBorder="1" applyAlignment="1" applyProtection="1">
      <alignment horizontal="center" vertical="center" wrapText="1"/>
      <protection locked="0"/>
    </xf>
    <xf numFmtId="0" fontId="29" fillId="0" borderId="37" xfId="0" applyFont="1" applyBorder="1" applyAlignment="1" applyProtection="1">
      <alignment horizontal="center" vertical="center" wrapText="1"/>
      <protection locked="0"/>
    </xf>
    <xf numFmtId="0" fontId="29" fillId="0" borderId="40" xfId="0" applyFont="1" applyBorder="1" applyAlignment="1" applyProtection="1">
      <alignment horizontal="center" vertical="center" wrapText="1"/>
      <protection locked="0"/>
    </xf>
    <xf numFmtId="0" fontId="29" fillId="0" borderId="28" xfId="0" applyFont="1" applyFill="1" applyBorder="1" applyAlignment="1" applyProtection="1">
      <alignment horizontal="center" vertical="center" wrapText="1"/>
    </xf>
    <xf numFmtId="0" fontId="29" fillId="0" borderId="43" xfId="0" applyFont="1" applyFill="1" applyBorder="1" applyAlignment="1" applyProtection="1">
      <alignment horizontal="center" vertical="center" wrapText="1"/>
    </xf>
    <xf numFmtId="14" fontId="29" fillId="0" borderId="28" xfId="0" applyNumberFormat="1" applyFont="1" applyBorder="1" applyAlignment="1" applyProtection="1">
      <alignment horizontal="center" vertical="center" wrapText="1"/>
      <protection locked="0"/>
    </xf>
    <xf numFmtId="0" fontId="29" fillId="0" borderId="33" xfId="0" applyFont="1" applyBorder="1" applyAlignment="1" applyProtection="1">
      <alignment horizontal="center" vertical="center" wrapText="1"/>
      <protection locked="0"/>
    </xf>
    <xf numFmtId="0" fontId="29" fillId="0" borderId="42" xfId="0" applyFont="1" applyBorder="1" applyAlignment="1" applyProtection="1">
      <alignment horizontal="center" vertical="center" wrapText="1"/>
      <protection locked="0"/>
    </xf>
    <xf numFmtId="0" fontId="21" fillId="9" borderId="28" xfId="0" applyFont="1" applyFill="1" applyBorder="1" applyAlignment="1" applyProtection="1">
      <alignment horizontal="center" vertical="center" wrapText="1"/>
      <protection locked="0"/>
    </xf>
    <xf numFmtId="0" fontId="21" fillId="9" borderId="33" xfId="0" applyFont="1" applyFill="1" applyBorder="1" applyAlignment="1" applyProtection="1">
      <alignment horizontal="center" vertical="center" wrapText="1"/>
      <protection locked="0"/>
    </xf>
    <xf numFmtId="0" fontId="21" fillId="9" borderId="42" xfId="0" applyFont="1" applyFill="1" applyBorder="1" applyAlignment="1" applyProtection="1">
      <alignment horizontal="center" vertical="center" wrapText="1"/>
      <protection locked="0"/>
    </xf>
    <xf numFmtId="0" fontId="29" fillId="0" borderId="28" xfId="0" applyFont="1" applyBorder="1" applyAlignment="1" applyProtection="1">
      <alignment horizontal="center" vertical="center" wrapText="1"/>
      <protection locked="0"/>
    </xf>
    <xf numFmtId="1" fontId="29" fillId="0" borderId="28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33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42" xfId="0" applyNumberFormat="1" applyFont="1" applyFill="1" applyBorder="1" applyAlignment="1" applyProtection="1">
      <alignment horizontal="center" vertical="center" wrapText="1"/>
      <protection locked="0"/>
    </xf>
    <xf numFmtId="9" fontId="29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3" xfId="0" applyFont="1" applyFill="1" applyBorder="1" applyAlignment="1" applyProtection="1">
      <alignment horizontal="center" vertical="center" wrapText="1"/>
      <protection locked="0"/>
    </xf>
    <xf numFmtId="0" fontId="29" fillId="0" borderId="42" xfId="0" applyFont="1" applyFill="1" applyBorder="1" applyAlignment="1" applyProtection="1">
      <alignment horizontal="center" vertical="center" wrapText="1"/>
      <protection locked="0"/>
    </xf>
    <xf numFmtId="0" fontId="21" fillId="9" borderId="63" xfId="0" applyFont="1" applyFill="1" applyBorder="1" applyAlignment="1" applyProtection="1">
      <alignment horizontal="center" vertical="center" wrapText="1"/>
      <protection locked="0"/>
    </xf>
    <xf numFmtId="0" fontId="21" fillId="9" borderId="20" xfId="0" applyFont="1" applyFill="1" applyBorder="1" applyAlignment="1" applyProtection="1">
      <alignment horizontal="center" vertical="center" wrapText="1"/>
      <protection locked="0"/>
    </xf>
    <xf numFmtId="0" fontId="21" fillId="9" borderId="23" xfId="0" applyFont="1" applyFill="1" applyBorder="1" applyAlignment="1" applyProtection="1">
      <alignment horizontal="center" vertical="center" wrapText="1"/>
      <protection locked="0"/>
    </xf>
    <xf numFmtId="0" fontId="21" fillId="9" borderId="29" xfId="0" applyFont="1" applyFill="1" applyBorder="1" applyAlignment="1" applyProtection="1">
      <alignment horizontal="center" vertical="center"/>
      <protection locked="0"/>
    </xf>
    <xf numFmtId="0" fontId="21" fillId="9" borderId="34" xfId="0" applyFont="1" applyFill="1" applyBorder="1" applyAlignment="1" applyProtection="1">
      <alignment horizontal="center" vertical="center"/>
      <protection locked="0"/>
    </xf>
    <xf numFmtId="0" fontId="21" fillId="9" borderId="39" xfId="0" applyFont="1" applyFill="1" applyBorder="1" applyAlignment="1" applyProtection="1">
      <alignment horizontal="center" vertical="center" wrapText="1"/>
      <protection locked="0"/>
    </xf>
    <xf numFmtId="0" fontId="21" fillId="0" borderId="39" xfId="0" applyFont="1" applyFill="1" applyBorder="1" applyAlignment="1" applyProtection="1">
      <alignment horizontal="center" vertical="center" wrapText="1"/>
      <protection locked="0"/>
    </xf>
    <xf numFmtId="0" fontId="21" fillId="0" borderId="63" xfId="0" applyFont="1" applyFill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1" fillId="0" borderId="91" xfId="0" applyFont="1" applyBorder="1" applyAlignment="1" applyProtection="1">
      <alignment horizontal="center" vertical="center" wrapText="1"/>
      <protection locked="0"/>
    </xf>
    <xf numFmtId="0" fontId="21" fillId="0" borderId="80" xfId="0" applyFont="1" applyBorder="1" applyAlignment="1" applyProtection="1">
      <alignment horizontal="center" vertical="center" wrapText="1"/>
      <protection locked="0"/>
    </xf>
    <xf numFmtId="0" fontId="21" fillId="0" borderId="106" xfId="0" applyFont="1" applyBorder="1" applyAlignment="1" applyProtection="1">
      <alignment horizontal="center" vertical="center" wrapText="1"/>
      <protection locked="0"/>
    </xf>
    <xf numFmtId="0" fontId="21" fillId="0" borderId="39" xfId="0" applyFont="1" applyFill="1" applyBorder="1" applyAlignment="1" applyProtection="1">
      <alignment horizontal="center" vertical="center" wrapText="1"/>
    </xf>
    <xf numFmtId="0" fontId="21" fillId="0" borderId="63" xfId="0" applyFont="1" applyFill="1" applyBorder="1" applyAlignment="1" applyProtection="1">
      <alignment horizontal="center" vertical="center" wrapText="1"/>
    </xf>
    <xf numFmtId="0" fontId="21" fillId="9" borderId="27" xfId="0" applyFont="1" applyFill="1" applyBorder="1" applyAlignment="1" applyProtection="1">
      <alignment horizontal="center" vertical="center" wrapText="1"/>
      <protection locked="0"/>
    </xf>
    <xf numFmtId="0" fontId="21" fillId="9" borderId="26" xfId="0" applyFont="1" applyFill="1" applyBorder="1" applyAlignment="1" applyProtection="1">
      <alignment horizontal="center" vertical="center" wrapText="1"/>
      <protection locked="0"/>
    </xf>
    <xf numFmtId="0" fontId="21" fillId="9" borderId="22" xfId="0" applyFont="1" applyFill="1" applyBorder="1" applyAlignment="1" applyProtection="1">
      <alignment horizontal="center" vertical="center" wrapText="1"/>
      <protection locked="0"/>
    </xf>
    <xf numFmtId="0" fontId="29" fillId="0" borderId="31" xfId="0" applyFont="1" applyBorder="1" applyAlignment="1" applyProtection="1">
      <alignment horizontal="center"/>
      <protection locked="0"/>
    </xf>
    <xf numFmtId="0" fontId="29" fillId="8" borderId="22" xfId="0" applyFont="1" applyFill="1" applyBorder="1" applyAlignment="1" applyProtection="1">
      <alignment horizontal="center"/>
      <protection locked="0"/>
    </xf>
    <xf numFmtId="0" fontId="29" fillId="0" borderId="21" xfId="0" applyFont="1" applyBorder="1" applyAlignment="1" applyProtection="1">
      <alignment horizontal="center"/>
      <protection locked="0"/>
    </xf>
    <xf numFmtId="0" fontId="21" fillId="8" borderId="22" xfId="0" applyFont="1" applyFill="1" applyBorder="1" applyAlignment="1" applyProtection="1">
      <alignment horizontal="center" vertical="center"/>
      <protection locked="0"/>
    </xf>
    <xf numFmtId="0" fontId="29" fillId="0" borderId="44" xfId="0" applyFont="1" applyBorder="1" applyAlignment="1" applyProtection="1">
      <alignment horizontal="center" vertical="center" wrapText="1"/>
      <protection locked="0"/>
    </xf>
    <xf numFmtId="0" fontId="29" fillId="0" borderId="46" xfId="0" applyFont="1" applyBorder="1" applyAlignment="1" applyProtection="1">
      <alignment horizontal="center" vertical="center" wrapText="1"/>
      <protection locked="0"/>
    </xf>
    <xf numFmtId="0" fontId="29" fillId="0" borderId="44" xfId="0" applyFont="1" applyFill="1" applyBorder="1" applyAlignment="1" applyProtection="1">
      <alignment horizontal="center" vertical="center" wrapText="1"/>
    </xf>
    <xf numFmtId="0" fontId="29" fillId="0" borderId="46" xfId="0" applyFont="1" applyFill="1" applyBorder="1" applyAlignment="1" applyProtection="1">
      <alignment horizontal="center" vertical="center" wrapText="1"/>
    </xf>
    <xf numFmtId="14" fontId="29" fillId="0" borderId="44" xfId="0" applyNumberFormat="1" applyFont="1" applyBorder="1" applyAlignment="1" applyProtection="1">
      <alignment horizontal="center" vertical="center" wrapText="1"/>
      <protection locked="0"/>
    </xf>
    <xf numFmtId="9" fontId="29" fillId="0" borderId="44" xfId="0" applyNumberFormat="1" applyFont="1" applyFill="1" applyBorder="1" applyAlignment="1" applyProtection="1">
      <alignment horizontal="center" vertical="center" wrapText="1"/>
    </xf>
    <xf numFmtId="9" fontId="29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44" xfId="0" applyFont="1" applyFill="1" applyBorder="1" applyAlignment="1" applyProtection="1">
      <alignment horizontal="center" vertical="center" wrapText="1"/>
      <protection locked="0"/>
    </xf>
    <xf numFmtId="0" fontId="29" fillId="0" borderId="46" xfId="0" applyFont="1" applyFill="1" applyBorder="1" applyAlignment="1" applyProtection="1">
      <alignment horizontal="center" vertical="center" wrapText="1"/>
      <protection locked="0"/>
    </xf>
    <xf numFmtId="0" fontId="42" fillId="0" borderId="105" xfId="0" applyFont="1" applyBorder="1" applyAlignment="1" applyProtection="1">
      <alignment horizontal="left" vertical="center" wrapText="1"/>
      <protection locked="0"/>
    </xf>
    <xf numFmtId="0" fontId="21" fillId="9" borderId="44" xfId="0" applyFont="1" applyFill="1" applyBorder="1" applyAlignment="1" applyProtection="1">
      <alignment horizontal="center" vertical="center" wrapText="1"/>
      <protection locked="0"/>
    </xf>
    <xf numFmtId="0" fontId="21" fillId="0" borderId="105" xfId="0" applyFont="1" applyBorder="1" applyAlignment="1" applyProtection="1">
      <alignment horizontal="center" vertical="center"/>
      <protection locked="0"/>
    </xf>
    <xf numFmtId="0" fontId="42" fillId="0" borderId="105" xfId="0" applyFont="1" applyBorder="1" applyAlignment="1" applyProtection="1">
      <alignment horizontal="left" vertical="center"/>
      <protection locked="0"/>
    </xf>
    <xf numFmtId="0" fontId="32" fillId="10" borderId="24" xfId="0" applyFont="1" applyFill="1" applyBorder="1" applyAlignment="1" applyProtection="1">
      <alignment horizontal="center" vertical="center"/>
      <protection locked="0"/>
    </xf>
    <xf numFmtId="0" fontId="32" fillId="10" borderId="0" xfId="0" applyFont="1" applyFill="1" applyBorder="1" applyAlignment="1" applyProtection="1">
      <alignment horizontal="center" vertical="center"/>
      <protection locked="0"/>
    </xf>
    <xf numFmtId="0" fontId="21" fillId="9" borderId="32" xfId="0" applyFont="1" applyFill="1" applyBorder="1" applyAlignment="1" applyProtection="1">
      <alignment horizontal="center" vertical="center" wrapText="1"/>
      <protection locked="0"/>
    </xf>
    <xf numFmtId="0" fontId="21" fillId="9" borderId="35" xfId="0" applyFont="1" applyFill="1" applyBorder="1" applyAlignment="1" applyProtection="1">
      <alignment horizontal="center" vertical="center" wrapText="1"/>
      <protection locked="0"/>
    </xf>
    <xf numFmtId="0" fontId="21" fillId="9" borderId="29" xfId="0" applyFont="1" applyFill="1" applyBorder="1" applyAlignment="1" applyProtection="1">
      <alignment horizontal="center" vertical="center" wrapText="1"/>
      <protection locked="0"/>
    </xf>
    <xf numFmtId="0" fontId="21" fillId="9" borderId="34" xfId="0" applyFont="1" applyFill="1" applyBorder="1" applyAlignment="1" applyProtection="1">
      <alignment horizontal="center" vertical="center" wrapText="1"/>
      <protection locked="0"/>
    </xf>
    <xf numFmtId="0" fontId="21" fillId="0" borderId="29" xfId="0" applyFont="1" applyFill="1" applyBorder="1" applyAlignment="1" applyProtection="1">
      <alignment horizontal="center" vertical="center" wrapText="1"/>
      <protection locked="0"/>
    </xf>
    <xf numFmtId="0" fontId="21" fillId="0" borderId="34" xfId="0" applyFont="1" applyFill="1" applyBorder="1" applyAlignment="1" applyProtection="1">
      <alignment horizontal="center" vertical="center" wrapText="1"/>
      <protection locked="0"/>
    </xf>
    <xf numFmtId="0" fontId="21" fillId="0" borderId="29" xfId="0" applyFont="1" applyFill="1" applyBorder="1" applyAlignment="1" applyProtection="1">
      <alignment horizontal="center" vertical="center" wrapText="1"/>
    </xf>
    <xf numFmtId="0" fontId="21" fillId="0" borderId="56" xfId="0" applyFont="1" applyFill="1" applyBorder="1" applyAlignment="1" applyProtection="1">
      <alignment horizontal="center" vertical="center" wrapText="1"/>
    </xf>
    <xf numFmtId="2" fontId="21" fillId="0" borderId="29" xfId="0" applyNumberFormat="1" applyFont="1" applyFill="1" applyBorder="1" applyAlignment="1" applyProtection="1">
      <alignment horizontal="center" vertical="center" wrapText="1"/>
      <protection locked="0"/>
    </xf>
    <xf numFmtId="2" fontId="21" fillId="0" borderId="34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29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29" fillId="0" borderId="11" xfId="1" applyNumberFormat="1" applyFont="1" applyFill="1" applyBorder="1" applyAlignment="1" applyProtection="1">
      <alignment horizontal="center" vertical="center" wrapText="1"/>
      <protection locked="0"/>
    </xf>
    <xf numFmtId="1" fontId="29" fillId="0" borderId="62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57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63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29" fillId="0" borderId="33" xfId="1" applyNumberFormat="1" applyFont="1" applyFill="1" applyBorder="1" applyAlignment="1" applyProtection="1">
      <alignment horizontal="center" vertical="center" wrapText="1"/>
      <protection locked="0"/>
    </xf>
    <xf numFmtId="1" fontId="29" fillId="0" borderId="42" xfId="1" applyNumberFormat="1" applyFont="1" applyFill="1" applyBorder="1" applyAlignment="1" applyProtection="1">
      <alignment horizontal="center" vertical="center" wrapText="1"/>
      <protection locked="0"/>
    </xf>
    <xf numFmtId="1" fontId="29" fillId="0" borderId="30" xfId="1" applyNumberFormat="1" applyFont="1" applyFill="1" applyBorder="1" applyAlignment="1" applyProtection="1">
      <alignment horizontal="center" vertical="center" wrapText="1"/>
      <protection locked="0"/>
    </xf>
    <xf numFmtId="1" fontId="29" fillId="0" borderId="38" xfId="1" applyNumberFormat="1" applyFont="1" applyFill="1" applyBorder="1" applyAlignment="1" applyProtection="1">
      <alignment horizontal="center" vertical="center" wrapText="1"/>
      <protection locked="0"/>
    </xf>
    <xf numFmtId="1" fontId="29" fillId="0" borderId="41" xfId="1" applyNumberFormat="1" applyFont="1" applyFill="1" applyBorder="1" applyAlignment="1" applyProtection="1">
      <alignment horizontal="center" vertical="center" wrapText="1"/>
      <protection locked="0"/>
    </xf>
    <xf numFmtId="1" fontId="29" fillId="0" borderId="39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44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46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60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61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45" xfId="1" applyNumberFormat="1" applyFont="1" applyFill="1" applyBorder="1" applyAlignment="1" applyProtection="1">
      <alignment horizontal="center" vertical="center" wrapText="1"/>
      <protection locked="0"/>
    </xf>
    <xf numFmtId="1" fontId="29" fillId="0" borderId="44" xfId="1" applyNumberFormat="1" applyFont="1" applyFill="1" applyBorder="1" applyAlignment="1" applyProtection="1">
      <alignment horizontal="center" vertical="center" wrapText="1"/>
      <protection locked="0"/>
    </xf>
    <xf numFmtId="1" fontId="29" fillId="0" borderId="46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74" xfId="0" applyFont="1" applyFill="1" applyBorder="1" applyAlignment="1" applyProtection="1">
      <alignment horizontal="center"/>
      <protection locked="0"/>
    </xf>
    <xf numFmtId="0" fontId="18" fillId="0" borderId="75" xfId="0" applyFont="1" applyFill="1" applyBorder="1" applyAlignment="1" applyProtection="1">
      <alignment horizontal="center"/>
      <protection locked="0"/>
    </xf>
    <xf numFmtId="0" fontId="18" fillId="0" borderId="76" xfId="0" applyFont="1" applyFill="1" applyBorder="1" applyAlignment="1" applyProtection="1">
      <alignment horizontal="center"/>
      <protection locked="0"/>
    </xf>
    <xf numFmtId="0" fontId="22" fillId="0" borderId="74" xfId="0" applyFont="1" applyFill="1" applyBorder="1" applyAlignment="1" applyProtection="1">
      <alignment horizontal="center" vertical="center"/>
      <protection locked="0"/>
    </xf>
    <xf numFmtId="0" fontId="22" fillId="0" borderId="75" xfId="0" applyFont="1" applyFill="1" applyBorder="1" applyAlignment="1" applyProtection="1">
      <alignment horizontal="center" vertical="center"/>
      <protection locked="0"/>
    </xf>
    <xf numFmtId="0" fontId="22" fillId="0" borderId="76" xfId="0" applyFont="1" applyFill="1" applyBorder="1" applyAlignment="1" applyProtection="1">
      <alignment horizontal="center" vertical="center"/>
      <protection locked="0"/>
    </xf>
    <xf numFmtId="0" fontId="24" fillId="0" borderId="44" xfId="0" applyFont="1" applyFill="1" applyBorder="1" applyAlignment="1" applyProtection="1">
      <alignment horizontal="center" vertical="center" wrapText="1"/>
      <protection locked="0"/>
    </xf>
    <xf numFmtId="0" fontId="27" fillId="0" borderId="74" xfId="0" applyFont="1" applyFill="1" applyBorder="1" applyAlignment="1" applyProtection="1">
      <alignment horizontal="center" vertical="center" wrapText="1"/>
      <protection locked="0"/>
    </xf>
    <xf numFmtId="0" fontId="27" fillId="0" borderId="75" xfId="0" applyFont="1" applyFill="1" applyBorder="1" applyAlignment="1" applyProtection="1">
      <alignment horizontal="center" vertical="center" wrapText="1"/>
      <protection locked="0"/>
    </xf>
    <xf numFmtId="0" fontId="15" fillId="0" borderId="44" xfId="0" applyFont="1" applyFill="1" applyBorder="1" applyAlignment="1" applyProtection="1">
      <alignment horizontal="center" vertical="center" wrapText="1"/>
    </xf>
    <xf numFmtId="0" fontId="18" fillId="0" borderId="46" xfId="0" applyFont="1" applyFill="1" applyBorder="1" applyAlignment="1" applyProtection="1">
      <alignment horizontal="left" vertical="center" wrapText="1"/>
    </xf>
    <xf numFmtId="0" fontId="18" fillId="0" borderId="60" xfId="0" applyFont="1" applyFill="1" applyBorder="1" applyAlignment="1" applyProtection="1">
      <alignment horizontal="left" vertical="center" wrapText="1"/>
    </xf>
    <xf numFmtId="0" fontId="18" fillId="0" borderId="64" xfId="0" applyFont="1" applyFill="1" applyBorder="1" applyAlignment="1" applyProtection="1">
      <alignment horizontal="left" vertical="center" wrapText="1"/>
    </xf>
    <xf numFmtId="0" fontId="15" fillId="0" borderId="46" xfId="0" applyFont="1" applyFill="1" applyBorder="1" applyAlignment="1" applyProtection="1">
      <alignment horizontal="center" vertical="center" wrapText="1"/>
    </xf>
    <xf numFmtId="0" fontId="15" fillId="0" borderId="60" xfId="0" applyFont="1" applyFill="1" applyBorder="1" applyAlignment="1" applyProtection="1">
      <alignment horizontal="center" vertical="center" wrapText="1"/>
    </xf>
    <xf numFmtId="0" fontId="15" fillId="0" borderId="64" xfId="0" applyFont="1" applyFill="1" applyBorder="1" applyAlignment="1" applyProtection="1">
      <alignment horizontal="center" vertical="center" wrapText="1"/>
    </xf>
    <xf numFmtId="0" fontId="27" fillId="10" borderId="65" xfId="0" applyFont="1" applyFill="1" applyBorder="1" applyAlignment="1" applyProtection="1">
      <alignment horizontal="center" vertical="center" wrapText="1"/>
      <protection locked="0"/>
    </xf>
    <xf numFmtId="0" fontId="27" fillId="10" borderId="66" xfId="0" applyFont="1" applyFill="1" applyBorder="1" applyAlignment="1" applyProtection="1">
      <alignment horizontal="center" vertical="center" wrapText="1"/>
      <protection locked="0"/>
    </xf>
    <xf numFmtId="0" fontId="27" fillId="10" borderId="67" xfId="0" applyFont="1" applyFill="1" applyBorder="1" applyAlignment="1" applyProtection="1">
      <alignment horizontal="center" vertical="center" wrapText="1"/>
      <protection locked="0"/>
    </xf>
    <xf numFmtId="164" fontId="15" fillId="0" borderId="44" xfId="0" applyNumberFormat="1" applyFont="1" applyFill="1" applyBorder="1" applyAlignment="1" applyProtection="1">
      <alignment horizontal="center" vertical="center"/>
      <protection locked="0"/>
    </xf>
    <xf numFmtId="0" fontId="15" fillId="0" borderId="52" xfId="0" applyFont="1" applyFill="1" applyBorder="1" applyAlignment="1" applyProtection="1">
      <alignment horizontal="center" vertical="center" wrapText="1"/>
    </xf>
    <xf numFmtId="0" fontId="15" fillId="0" borderId="80" xfId="0" applyFont="1" applyFill="1" applyBorder="1" applyAlignment="1" applyProtection="1">
      <alignment horizontal="center" vertical="center" wrapText="1"/>
    </xf>
    <xf numFmtId="0" fontId="15" fillId="0" borderId="72" xfId="0" applyFont="1" applyFill="1" applyBorder="1" applyAlignment="1" applyProtection="1">
      <alignment horizontal="center" vertical="center" wrapText="1"/>
    </xf>
    <xf numFmtId="0" fontId="18" fillId="0" borderId="44" xfId="0" applyFont="1" applyFill="1" applyBorder="1" applyAlignment="1" applyProtection="1">
      <alignment horizontal="center" vertical="center" wrapText="1"/>
      <protection locked="0"/>
    </xf>
    <xf numFmtId="0" fontId="18" fillId="0" borderId="73" xfId="0" applyFont="1" applyFill="1" applyBorder="1" applyAlignment="1" applyProtection="1">
      <alignment horizontal="center" vertical="center" wrapText="1"/>
      <protection locked="0"/>
    </xf>
    <xf numFmtId="164" fontId="15" fillId="0" borderId="46" xfId="0" applyNumberFormat="1" applyFont="1" applyFill="1" applyBorder="1" applyAlignment="1" applyProtection="1">
      <alignment horizontal="center" vertical="center"/>
      <protection locked="0"/>
    </xf>
    <xf numFmtId="164" fontId="15" fillId="0" borderId="60" xfId="0" applyNumberFormat="1" applyFont="1" applyFill="1" applyBorder="1" applyAlignment="1" applyProtection="1">
      <alignment horizontal="center" vertical="center"/>
      <protection locked="0"/>
    </xf>
    <xf numFmtId="164" fontId="15" fillId="0" borderId="97" xfId="0" applyNumberFormat="1" applyFont="1" applyFill="1" applyBorder="1" applyAlignment="1" applyProtection="1">
      <alignment horizontal="center" vertical="center"/>
      <protection locked="0"/>
    </xf>
    <xf numFmtId="0" fontId="24" fillId="0" borderId="46" xfId="0" applyFont="1" applyFill="1" applyBorder="1" applyAlignment="1" applyProtection="1">
      <alignment horizontal="center" vertical="center" wrapText="1"/>
      <protection locked="0"/>
    </xf>
    <xf numFmtId="0" fontId="24" fillId="0" borderId="60" xfId="0" applyFont="1" applyFill="1" applyBorder="1" applyAlignment="1" applyProtection="1">
      <alignment horizontal="center" vertical="center" wrapText="1"/>
      <protection locked="0"/>
    </xf>
    <xf numFmtId="0" fontId="24" fillId="0" borderId="64" xfId="0" applyFont="1" applyFill="1" applyBorder="1" applyAlignment="1" applyProtection="1">
      <alignment horizontal="center" vertical="center" wrapText="1"/>
      <protection locked="0"/>
    </xf>
    <xf numFmtId="0" fontId="18" fillId="0" borderId="44" xfId="0" applyFont="1" applyBorder="1" applyAlignment="1" applyProtection="1">
      <alignment horizontal="center" vertical="center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0" fontId="18" fillId="0" borderId="60" xfId="0" applyFont="1" applyBorder="1" applyAlignment="1" applyProtection="1">
      <alignment horizontal="center" vertical="center"/>
      <protection locked="0"/>
    </xf>
    <xf numFmtId="0" fontId="18" fillId="0" borderId="64" xfId="0" applyFont="1" applyBorder="1" applyAlignment="1" applyProtection="1">
      <alignment horizontal="center" vertical="center"/>
      <protection locked="0"/>
    </xf>
    <xf numFmtId="0" fontId="18" fillId="0" borderId="44" xfId="0" applyFont="1" applyBorder="1" applyAlignment="1" applyProtection="1">
      <alignment horizontal="left"/>
      <protection locked="0"/>
    </xf>
    <xf numFmtId="0" fontId="18" fillId="8" borderId="44" xfId="0" applyFont="1" applyFill="1" applyBorder="1" applyAlignment="1" applyProtection="1">
      <alignment horizontal="left" vertical="top" wrapText="1"/>
      <protection locked="0"/>
    </xf>
    <xf numFmtId="0" fontId="18" fillId="8" borderId="44" xfId="0" applyFont="1" applyFill="1" applyBorder="1" applyAlignment="1" applyProtection="1">
      <alignment horizontal="left" vertical="top"/>
      <protection locked="0"/>
    </xf>
    <xf numFmtId="0" fontId="15" fillId="8" borderId="44" xfId="0" applyFont="1" applyFill="1" applyBorder="1" applyAlignment="1" applyProtection="1">
      <alignment horizontal="left"/>
      <protection locked="0"/>
    </xf>
    <xf numFmtId="0" fontId="18" fillId="8" borderId="44" xfId="0" applyFont="1" applyFill="1" applyBorder="1" applyAlignment="1" applyProtection="1">
      <alignment horizontal="left"/>
      <protection locked="0"/>
    </xf>
    <xf numFmtId="0" fontId="18" fillId="8" borderId="65" xfId="0" applyFont="1" applyFill="1" applyBorder="1" applyAlignment="1" applyProtection="1">
      <alignment horizontal="center"/>
      <protection locked="0"/>
    </xf>
    <xf numFmtId="0" fontId="18" fillId="8" borderId="66" xfId="0" applyFont="1" applyFill="1" applyBorder="1" applyAlignment="1" applyProtection="1">
      <alignment horizontal="center"/>
      <protection locked="0"/>
    </xf>
    <xf numFmtId="0" fontId="18" fillId="8" borderId="67" xfId="0" applyFont="1" applyFill="1" applyBorder="1" applyAlignment="1" applyProtection="1">
      <alignment horizontal="center"/>
      <protection locked="0"/>
    </xf>
    <xf numFmtId="0" fontId="15" fillId="0" borderId="65" xfId="0" applyFont="1" applyBorder="1" applyAlignment="1" applyProtection="1">
      <alignment horizontal="center" vertical="center" wrapText="1"/>
      <protection locked="0"/>
    </xf>
    <xf numFmtId="0" fontId="15" fillId="0" borderId="66" xfId="0" applyFont="1" applyBorder="1" applyAlignment="1" applyProtection="1">
      <alignment horizontal="center" vertical="center" wrapText="1"/>
      <protection locked="0"/>
    </xf>
    <xf numFmtId="0" fontId="15" fillId="0" borderId="67" xfId="0" applyFont="1" applyBorder="1" applyAlignment="1" applyProtection="1">
      <alignment horizontal="center" vertical="center" wrapText="1"/>
      <protection locked="0"/>
    </xf>
    <xf numFmtId="0" fontId="22" fillId="0" borderId="109" xfId="0" applyFont="1" applyBorder="1" applyAlignment="1" applyProtection="1">
      <alignment horizontal="center" vertical="center" wrapText="1"/>
      <protection locked="0"/>
    </xf>
    <xf numFmtId="0" fontId="22" fillId="0" borderId="110" xfId="0" applyFont="1" applyBorder="1" applyAlignment="1" applyProtection="1">
      <alignment horizontal="center" vertical="center" wrapText="1"/>
      <protection locked="0"/>
    </xf>
    <xf numFmtId="0" fontId="22" fillId="0" borderId="111" xfId="0" applyFont="1" applyBorder="1" applyAlignment="1" applyProtection="1">
      <alignment horizontal="center" vertical="center" wrapText="1"/>
      <protection locked="0"/>
    </xf>
    <xf numFmtId="0" fontId="22" fillId="0" borderId="108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2" fillId="0" borderId="117" xfId="0" applyFont="1" applyBorder="1" applyAlignment="1" applyProtection="1">
      <alignment horizontal="center" vertical="center" wrapText="1"/>
      <protection locked="0"/>
    </xf>
    <xf numFmtId="0" fontId="22" fillId="0" borderId="112" xfId="0" applyFont="1" applyBorder="1" applyAlignment="1" applyProtection="1">
      <alignment horizontal="center" vertical="center" wrapText="1"/>
      <protection locked="0"/>
    </xf>
    <xf numFmtId="0" fontId="22" fillId="0" borderId="113" xfId="0" applyFont="1" applyBorder="1" applyAlignment="1" applyProtection="1">
      <alignment horizontal="center" vertical="center" wrapText="1"/>
      <protection locked="0"/>
    </xf>
    <xf numFmtId="0" fontId="22" fillId="0" borderId="114" xfId="0" applyFont="1" applyBorder="1" applyAlignment="1" applyProtection="1">
      <alignment horizontal="center" vertical="center" wrapText="1"/>
      <protection locked="0"/>
    </xf>
    <xf numFmtId="0" fontId="25" fillId="0" borderId="115" xfId="0" applyFont="1" applyBorder="1" applyAlignment="1" applyProtection="1">
      <alignment horizontal="center" vertical="center" wrapText="1"/>
      <protection locked="0"/>
    </xf>
    <xf numFmtId="0" fontId="25" fillId="0" borderId="107" xfId="0" applyFont="1" applyBorder="1" applyAlignment="1" applyProtection="1">
      <alignment horizontal="center" vertical="center" wrapText="1"/>
      <protection locked="0"/>
    </xf>
    <xf numFmtId="0" fontId="25" fillId="0" borderId="116" xfId="0" applyFont="1" applyBorder="1" applyAlignment="1" applyProtection="1">
      <alignment horizontal="center" vertical="center" wrapText="1"/>
      <protection locked="0"/>
    </xf>
    <xf numFmtId="0" fontId="40" fillId="0" borderId="118" xfId="0" applyFont="1" applyBorder="1" applyAlignment="1" applyProtection="1">
      <alignment horizontal="left" vertical="center" wrapText="1"/>
      <protection locked="0"/>
    </xf>
    <xf numFmtId="0" fontId="40" fillId="0" borderId="119" xfId="0" applyFont="1" applyBorder="1" applyAlignment="1" applyProtection="1">
      <alignment horizontal="left" vertical="center" wrapText="1"/>
      <protection locked="0"/>
    </xf>
    <xf numFmtId="0" fontId="21" fillId="10" borderId="64" xfId="0" applyFont="1" applyFill="1" applyBorder="1" applyAlignment="1" applyProtection="1">
      <alignment horizontal="center" vertical="top" wrapText="1"/>
      <protection locked="0"/>
    </xf>
    <xf numFmtId="0" fontId="18" fillId="0" borderId="44" xfId="0" applyFont="1" applyBorder="1" applyAlignment="1" applyProtection="1">
      <alignment horizontal="left" vertical="center" wrapText="1"/>
      <protection locked="0"/>
    </xf>
    <xf numFmtId="0" fontId="15" fillId="9" borderId="44" xfId="0" applyFont="1" applyFill="1" applyBorder="1" applyAlignment="1" applyProtection="1">
      <alignment horizontal="center" vertical="center" wrapText="1"/>
      <protection locked="0"/>
    </xf>
    <xf numFmtId="0" fontId="15" fillId="0" borderId="44" xfId="0" applyFont="1" applyFill="1" applyBorder="1" applyAlignment="1" applyProtection="1">
      <alignment horizontal="center" vertical="center" wrapText="1"/>
      <protection locked="0"/>
    </xf>
    <xf numFmtId="0" fontId="20" fillId="0" borderId="44" xfId="0" applyFont="1" applyFill="1" applyBorder="1" applyAlignment="1" applyProtection="1">
      <alignment horizontal="center" vertical="center" wrapText="1"/>
    </xf>
    <xf numFmtId="164" fontId="15" fillId="0" borderId="64" xfId="0" applyNumberFormat="1" applyFont="1" applyFill="1" applyBorder="1" applyAlignment="1" applyProtection="1">
      <alignment horizontal="center" vertical="center"/>
      <protection locked="0"/>
    </xf>
    <xf numFmtId="0" fontId="18" fillId="0" borderId="44" xfId="0" applyFont="1" applyFill="1" applyBorder="1" applyAlignment="1" applyProtection="1">
      <alignment horizontal="left" vertical="center" wrapText="1"/>
    </xf>
    <xf numFmtId="0" fontId="18" fillId="0" borderId="44" xfId="0" applyFont="1" applyBorder="1" applyAlignment="1" applyProtection="1">
      <alignment horizontal="center" vertical="center" wrapText="1"/>
      <protection locked="0"/>
    </xf>
    <xf numFmtId="0" fontId="27" fillId="10" borderId="44" xfId="0" applyFont="1" applyFill="1" applyBorder="1" applyAlignment="1" applyProtection="1">
      <alignment horizontal="center" vertical="center" wrapText="1"/>
      <protection locked="0"/>
    </xf>
    <xf numFmtId="0" fontId="27" fillId="10" borderId="69" xfId="0" applyFont="1" applyFill="1" applyBorder="1" applyAlignment="1" applyProtection="1">
      <alignment horizontal="center" vertical="center" wrapText="1"/>
      <protection locked="0"/>
    </xf>
    <xf numFmtId="0" fontId="27" fillId="10" borderId="68" xfId="0" applyFont="1" applyFill="1" applyBorder="1" applyAlignment="1" applyProtection="1">
      <alignment horizontal="center" vertical="center" wrapText="1"/>
      <protection locked="0"/>
    </xf>
    <xf numFmtId="0" fontId="27" fillId="10" borderId="70" xfId="0" applyFont="1" applyFill="1" applyBorder="1" applyAlignment="1" applyProtection="1">
      <alignment horizontal="center" vertical="center" wrapText="1"/>
      <protection locked="0"/>
    </xf>
    <xf numFmtId="0" fontId="18" fillId="0" borderId="46" xfId="0" applyFont="1" applyBorder="1" applyAlignment="1" applyProtection="1">
      <alignment horizontal="center" vertical="center" wrapText="1"/>
      <protection locked="0"/>
    </xf>
    <xf numFmtId="0" fontId="18" fillId="0" borderId="53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horizontal="left" vertical="center" wrapText="1"/>
    </xf>
    <xf numFmtId="0" fontId="18" fillId="0" borderId="92" xfId="0" applyFont="1" applyFill="1" applyBorder="1" applyAlignment="1" applyProtection="1">
      <alignment horizontal="left" vertical="center" wrapText="1"/>
    </xf>
    <xf numFmtId="0" fontId="18" fillId="0" borderId="80" xfId="0" applyFont="1" applyFill="1" applyBorder="1" applyAlignment="1" applyProtection="1">
      <alignment horizontal="left" vertical="center" wrapText="1"/>
    </xf>
    <xf numFmtId="0" fontId="29" fillId="0" borderId="15" xfId="0" applyFont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9" fillId="0" borderId="77" xfId="0" applyFont="1" applyBorder="1" applyAlignment="1" applyProtection="1">
      <alignment horizontal="center"/>
      <protection locked="0"/>
    </xf>
    <xf numFmtId="0" fontId="29" fillId="0" borderId="78" xfId="0" applyFont="1" applyBorder="1" applyAlignment="1" applyProtection="1">
      <alignment horizontal="center"/>
      <protection locked="0"/>
    </xf>
    <xf numFmtId="0" fontId="29" fillId="0" borderId="15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14" xfId="0" applyFont="1" applyBorder="1" applyAlignment="1" applyProtection="1">
      <alignment horizontal="left"/>
      <protection locked="0"/>
    </xf>
    <xf numFmtId="0" fontId="29" fillId="0" borderId="14" xfId="0" applyFont="1" applyBorder="1" applyAlignment="1" applyProtection="1">
      <alignment horizontal="center"/>
      <protection locked="0"/>
    </xf>
    <xf numFmtId="0" fontId="29" fillId="0" borderId="90" xfId="0" applyFont="1" applyBorder="1" applyAlignment="1" applyProtection="1">
      <alignment horizontal="center"/>
      <protection locked="0"/>
    </xf>
    <xf numFmtId="0" fontId="21" fillId="9" borderId="75" xfId="0" applyFont="1" applyFill="1" applyBorder="1" applyAlignment="1" applyProtection="1">
      <alignment horizontal="left"/>
      <protection locked="0"/>
    </xf>
    <xf numFmtId="0" fontId="21" fillId="9" borderId="76" xfId="0" applyFont="1" applyFill="1" applyBorder="1" applyAlignment="1" applyProtection="1">
      <alignment horizontal="left"/>
      <protection locked="0"/>
    </xf>
    <xf numFmtId="0" fontId="29" fillId="0" borderId="71" xfId="0" applyFont="1" applyBorder="1" applyAlignment="1" applyProtection="1">
      <alignment horizontal="left"/>
      <protection locked="0"/>
    </xf>
    <xf numFmtId="0" fontId="29" fillId="0" borderId="12" xfId="0" applyFont="1" applyBorder="1" applyAlignment="1" applyProtection="1">
      <alignment horizontal="left"/>
      <protection locked="0"/>
    </xf>
    <xf numFmtId="0" fontId="29" fillId="0" borderId="89" xfId="0" applyFont="1" applyBorder="1" applyAlignment="1" applyProtection="1">
      <alignment horizontal="left"/>
      <protection locked="0"/>
    </xf>
    <xf numFmtId="0" fontId="21" fillId="8" borderId="0" xfId="0" applyFont="1" applyFill="1" applyBorder="1" applyAlignment="1" applyProtection="1">
      <alignment horizontal="center" vertical="center"/>
      <protection locked="0"/>
    </xf>
    <xf numFmtId="0" fontId="21" fillId="8" borderId="12" xfId="0" applyFont="1" applyFill="1" applyBorder="1" applyAlignment="1" applyProtection="1">
      <alignment horizontal="center" vertical="center"/>
      <protection locked="0"/>
    </xf>
    <xf numFmtId="0" fontId="22" fillId="10" borderId="121" xfId="0" applyFont="1" applyFill="1" applyBorder="1" applyAlignment="1" applyProtection="1">
      <alignment horizontal="center" vertical="center" wrapText="1"/>
      <protection locked="0"/>
    </xf>
    <xf numFmtId="0" fontId="22" fillId="10" borderId="97" xfId="0" applyFont="1" applyFill="1" applyBorder="1" applyAlignment="1" applyProtection="1">
      <alignment horizontal="center" vertical="center" wrapText="1"/>
      <protection locked="0"/>
    </xf>
    <xf numFmtId="0" fontId="22" fillId="10" borderId="122" xfId="0" applyFont="1" applyFill="1" applyBorder="1" applyAlignment="1" applyProtection="1">
      <alignment horizontal="center" vertical="center" wrapText="1"/>
      <protection locked="0"/>
    </xf>
    <xf numFmtId="0" fontId="29" fillId="8" borderId="0" xfId="0" applyFont="1" applyFill="1" applyBorder="1" applyAlignment="1" applyProtection="1">
      <alignment horizontal="center"/>
      <protection locked="0"/>
    </xf>
    <xf numFmtId="0" fontId="29" fillId="8" borderId="75" xfId="0" applyFont="1" applyFill="1" applyBorder="1" applyAlignment="1" applyProtection="1">
      <alignment horizontal="center"/>
      <protection locked="0"/>
    </xf>
    <xf numFmtId="9" fontId="29" fillId="0" borderId="93" xfId="1" applyNumberFormat="1" applyFont="1" applyFill="1" applyBorder="1" applyAlignment="1" applyProtection="1">
      <alignment horizontal="center" vertical="center"/>
      <protection locked="0"/>
    </xf>
    <xf numFmtId="9" fontId="29" fillId="0" borderId="87" xfId="1" applyNumberFormat="1" applyFont="1" applyFill="1" applyBorder="1" applyAlignment="1" applyProtection="1">
      <alignment horizontal="center" vertical="center"/>
      <protection locked="0"/>
    </xf>
    <xf numFmtId="0" fontId="29" fillId="8" borderId="14" xfId="0" applyFont="1" applyFill="1" applyBorder="1" applyAlignment="1" applyProtection="1">
      <alignment horizontal="center"/>
      <protection locked="0"/>
    </xf>
    <xf numFmtId="0" fontId="22" fillId="10" borderId="95" xfId="0" applyFont="1" applyFill="1" applyBorder="1" applyAlignment="1" applyProtection="1">
      <alignment horizontal="center" vertical="center" wrapText="1"/>
      <protection locked="0"/>
    </xf>
    <xf numFmtId="0" fontId="22" fillId="10" borderId="94" xfId="0" applyFont="1" applyFill="1" applyBorder="1" applyAlignment="1" applyProtection="1">
      <alignment horizontal="center" vertical="center" wrapText="1"/>
      <protection locked="0"/>
    </xf>
    <xf numFmtId="0" fontId="22" fillId="10" borderId="83" xfId="0" applyFont="1" applyFill="1" applyBorder="1" applyAlignment="1" applyProtection="1">
      <alignment horizontal="center" vertical="center" wrapText="1"/>
      <protection locked="0"/>
    </xf>
    <xf numFmtId="0" fontId="11" fillId="8" borderId="109" xfId="0" applyFont="1" applyFill="1" applyBorder="1" applyAlignment="1" applyProtection="1">
      <alignment horizontal="center" vertical="center"/>
      <protection locked="0"/>
    </xf>
    <xf numFmtId="0" fontId="11" fillId="8" borderId="110" xfId="0" applyFont="1" applyFill="1" applyBorder="1" applyAlignment="1" applyProtection="1">
      <alignment horizontal="center" vertical="center"/>
      <protection locked="0"/>
    </xf>
    <xf numFmtId="0" fontId="11" fillId="8" borderId="111" xfId="0" applyFont="1" applyFill="1" applyBorder="1" applyAlignment="1" applyProtection="1">
      <alignment horizontal="center" vertical="center"/>
      <protection locked="0"/>
    </xf>
    <xf numFmtId="0" fontId="11" fillId="8" borderId="108" xfId="0" applyFont="1" applyFill="1" applyBorder="1" applyAlignment="1" applyProtection="1">
      <alignment horizontal="center" vertical="center"/>
      <protection locked="0"/>
    </xf>
    <xf numFmtId="0" fontId="11" fillId="8" borderId="0" xfId="0" applyFont="1" applyFill="1" applyBorder="1" applyAlignment="1" applyProtection="1">
      <alignment horizontal="center" vertical="center"/>
      <protection locked="0"/>
    </xf>
    <xf numFmtId="0" fontId="11" fillId="8" borderId="117" xfId="0" applyFont="1" applyFill="1" applyBorder="1" applyAlignment="1" applyProtection="1">
      <alignment horizontal="center" vertical="center"/>
      <protection locked="0"/>
    </xf>
    <xf numFmtId="0" fontId="11" fillId="8" borderId="112" xfId="0" applyFont="1" applyFill="1" applyBorder="1" applyAlignment="1" applyProtection="1">
      <alignment horizontal="center" vertical="center"/>
      <protection locked="0"/>
    </xf>
    <xf numFmtId="0" fontId="11" fillId="8" borderId="113" xfId="0" applyFont="1" applyFill="1" applyBorder="1" applyAlignment="1" applyProtection="1">
      <alignment horizontal="center" vertical="center"/>
      <protection locked="0"/>
    </xf>
    <xf numFmtId="0" fontId="11" fillId="8" borderId="114" xfId="0" applyFont="1" applyFill="1" applyBorder="1" applyAlignment="1" applyProtection="1">
      <alignment horizontal="center" vertical="center"/>
      <protection locked="0"/>
    </xf>
    <xf numFmtId="0" fontId="22" fillId="8" borderId="109" xfId="0" applyFont="1" applyFill="1" applyBorder="1" applyAlignment="1" applyProtection="1">
      <alignment horizontal="center" vertical="center"/>
      <protection locked="0"/>
    </xf>
    <xf numFmtId="0" fontId="22" fillId="8" borderId="111" xfId="0" applyFont="1" applyFill="1" applyBorder="1" applyAlignment="1" applyProtection="1">
      <alignment horizontal="center" vertical="center"/>
      <protection locked="0"/>
    </xf>
    <xf numFmtId="0" fontId="22" fillId="8" borderId="108" xfId="0" applyFont="1" applyFill="1" applyBorder="1" applyAlignment="1" applyProtection="1">
      <alignment horizontal="center" vertical="center"/>
      <protection locked="0"/>
    </xf>
    <xf numFmtId="0" fontId="22" fillId="8" borderId="117" xfId="0" applyFont="1" applyFill="1" applyBorder="1" applyAlignment="1" applyProtection="1">
      <alignment horizontal="center" vertical="center"/>
      <protection locked="0"/>
    </xf>
    <xf numFmtId="0" fontId="22" fillId="8" borderId="112" xfId="0" applyFont="1" applyFill="1" applyBorder="1" applyAlignment="1" applyProtection="1">
      <alignment horizontal="center" vertical="center"/>
      <protection locked="0"/>
    </xf>
    <xf numFmtId="0" fontId="22" fillId="8" borderId="114" xfId="0" applyFont="1" applyFill="1" applyBorder="1" applyAlignment="1" applyProtection="1">
      <alignment horizontal="center" vertical="center"/>
      <protection locked="0"/>
    </xf>
    <xf numFmtId="0" fontId="14" fillId="8" borderId="118" xfId="0" applyFont="1" applyFill="1" applyBorder="1" applyAlignment="1" applyProtection="1">
      <alignment horizontal="left" vertical="center"/>
      <protection locked="0"/>
    </xf>
    <xf numFmtId="0" fontId="14" fillId="8" borderId="119" xfId="0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66FF"/>
      <color rgb="FFEAEFFA"/>
      <color rgb="FFDAE3F6"/>
      <color rgb="FFCDF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333376</xdr:colOff>
      <xdr:row>2</xdr:row>
      <xdr:rowOff>103617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EB1D71-3CE9-4243-9175-DC28A291CD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870" b="26916"/>
        <a:stretch/>
      </xdr:blipFill>
      <xdr:spPr>
        <a:xfrm>
          <a:off x="1" y="0"/>
          <a:ext cx="2609850" cy="484617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3</xdr:row>
      <xdr:rowOff>0</xdr:rowOff>
    </xdr:from>
    <xdr:to>
      <xdr:col>13</xdr:col>
      <xdr:colOff>259291</xdr:colOff>
      <xdr:row>4</xdr:row>
      <xdr:rowOff>1095375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D199E2-037A-5A7A-5D5F-2DC1D5CE1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581025"/>
          <a:ext cx="6764866" cy="129540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228600</xdr:colOff>
      <xdr:row>2</xdr:row>
      <xdr:rowOff>180976</xdr:rowOff>
    </xdr:from>
    <xdr:to>
      <xdr:col>14</xdr:col>
      <xdr:colOff>209549</xdr:colOff>
      <xdr:row>4</xdr:row>
      <xdr:rowOff>1057276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E833A2B-621C-4663-46AB-8345ED357F8F}"/>
            </a:ext>
          </a:extLst>
        </xdr:cNvPr>
        <xdr:cNvSpPr txBox="1"/>
      </xdr:nvSpPr>
      <xdr:spPr>
        <a:xfrm>
          <a:off x="10553700" y="561976"/>
          <a:ext cx="647699" cy="12668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1. Productividad</a:t>
          </a:r>
        </a:p>
      </xdr:txBody>
    </xdr:sp>
    <xdr:clientData/>
  </xdr:twoCellAnchor>
  <xdr:twoCellAnchor>
    <xdr:from>
      <xdr:col>13</xdr:col>
      <xdr:colOff>238126</xdr:colOff>
      <xdr:row>4</xdr:row>
      <xdr:rowOff>1085851</xdr:rowOff>
    </xdr:from>
    <xdr:to>
      <xdr:col>14</xdr:col>
      <xdr:colOff>209550</xdr:colOff>
      <xdr:row>5</xdr:row>
      <xdr:rowOff>1206500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B1C45395-A0FB-4A3D-9560-B2A9006C37A7}"/>
            </a:ext>
          </a:extLst>
        </xdr:cNvPr>
        <xdr:cNvSpPr txBox="1"/>
      </xdr:nvSpPr>
      <xdr:spPr>
        <a:xfrm>
          <a:off x="10556876" y="1863726"/>
          <a:ext cx="638174" cy="1327149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2. Construcción de Integridad</a:t>
          </a:r>
        </a:p>
      </xdr:txBody>
    </xdr:sp>
    <xdr:clientData/>
  </xdr:twoCellAnchor>
  <xdr:twoCellAnchor editAs="oneCell">
    <xdr:from>
      <xdr:col>4</xdr:col>
      <xdr:colOff>330200</xdr:colOff>
      <xdr:row>5</xdr:row>
      <xdr:rowOff>1212850</xdr:rowOff>
    </xdr:from>
    <xdr:to>
      <xdr:col>13</xdr:col>
      <xdr:colOff>254000</xdr:colOff>
      <xdr:row>6</xdr:row>
      <xdr:rowOff>1151624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33AD3B9-6462-F4BA-67A9-7B015C95D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3197225"/>
          <a:ext cx="6781800" cy="1542149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228600</xdr:colOff>
      <xdr:row>5</xdr:row>
      <xdr:rowOff>1187451</xdr:rowOff>
    </xdr:from>
    <xdr:to>
      <xdr:col>14</xdr:col>
      <xdr:colOff>209549</xdr:colOff>
      <xdr:row>6</xdr:row>
      <xdr:rowOff>1127125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D135CD65-32C5-445E-A976-496982C8B6EA}"/>
            </a:ext>
          </a:extLst>
        </xdr:cNvPr>
        <xdr:cNvSpPr txBox="1"/>
      </xdr:nvSpPr>
      <xdr:spPr>
        <a:xfrm>
          <a:off x="10547350" y="3171826"/>
          <a:ext cx="647699" cy="1543049"/>
        </a:xfrm>
        <a:prstGeom prst="rect">
          <a:avLst/>
        </a:prstGeom>
        <a:solidFill>
          <a:srgbClr val="6666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3. Gestión cultural</a:t>
          </a:r>
        </a:p>
      </xdr:txBody>
    </xdr:sp>
    <xdr:clientData/>
  </xdr:twoCellAnchor>
  <xdr:twoCellAnchor editAs="oneCell">
    <xdr:from>
      <xdr:col>4</xdr:col>
      <xdr:colOff>321112</xdr:colOff>
      <xdr:row>6</xdr:row>
      <xdr:rowOff>1181101</xdr:rowOff>
    </xdr:from>
    <xdr:to>
      <xdr:col>13</xdr:col>
      <xdr:colOff>254000</xdr:colOff>
      <xdr:row>11</xdr:row>
      <xdr:rowOff>9999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1A26AC6-ADDB-D7A4-7442-DC8D9E319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862" y="4768851"/>
          <a:ext cx="6790888" cy="1749898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260350</xdr:colOff>
      <xdr:row>6</xdr:row>
      <xdr:rowOff>1165226</xdr:rowOff>
    </xdr:from>
    <xdr:to>
      <xdr:col>14</xdr:col>
      <xdr:colOff>241299</xdr:colOff>
      <xdr:row>15</xdr:row>
      <xdr:rowOff>41275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E0B29FA-ED15-45B4-B72C-8A8FEC93D8AB}"/>
            </a:ext>
          </a:extLst>
        </xdr:cNvPr>
        <xdr:cNvSpPr txBox="1"/>
      </xdr:nvSpPr>
      <xdr:spPr>
        <a:xfrm>
          <a:off x="10579100" y="4752976"/>
          <a:ext cx="647699" cy="173354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rgbClr val="002060"/>
              </a:solidFill>
            </a:rPr>
            <a:t>Pilar 4. Desarrollo persona-equipo</a:t>
          </a:r>
        </a:p>
      </xdr:txBody>
    </xdr:sp>
    <xdr:clientData/>
  </xdr:twoCellAnchor>
  <xdr:twoCellAnchor editAs="oneCell">
    <xdr:from>
      <xdr:col>4</xdr:col>
      <xdr:colOff>349250</xdr:colOff>
      <xdr:row>4</xdr:row>
      <xdr:rowOff>1111250</xdr:rowOff>
    </xdr:from>
    <xdr:to>
      <xdr:col>13</xdr:col>
      <xdr:colOff>254000</xdr:colOff>
      <xdr:row>5</xdr:row>
      <xdr:rowOff>1199745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F4F6704-7BE0-45D0-07E5-AB215EEE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889125"/>
          <a:ext cx="6762750" cy="1294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720436</xdr:colOff>
      <xdr:row>0</xdr:row>
      <xdr:rowOff>76200</xdr:rowOff>
    </xdr:from>
    <xdr:ext cx="886691" cy="623455"/>
    <xdr:grpSp>
      <xdr:nvGrpSpPr>
        <xdr:cNvPr id="2" name="Shape 9">
          <a:extLst>
            <a:ext uri="{FF2B5EF4-FFF2-40B4-BE49-F238E27FC236}">
              <a16:creationId xmlns:a16="http://schemas.microsoft.com/office/drawing/2014/main" id="{A3C11280-A858-47E0-B9DA-C00DA10AA56F}"/>
            </a:ext>
          </a:extLst>
        </xdr:cNvPr>
        <xdr:cNvGrpSpPr/>
      </xdr:nvGrpSpPr>
      <xdr:grpSpPr>
        <a:xfrm>
          <a:off x="893618" y="76200"/>
          <a:ext cx="886691" cy="623455"/>
          <a:chOff x="335544" y="1545783"/>
          <a:chExt cx="1397337" cy="1214464"/>
        </a:xfrm>
      </xdr:grpSpPr>
      <xdr:pic>
        <xdr:nvPicPr>
          <xdr:cNvPr id="3" name="Shape 10">
            <a:extLst>
              <a:ext uri="{FF2B5EF4-FFF2-40B4-BE49-F238E27FC236}">
                <a16:creationId xmlns:a16="http://schemas.microsoft.com/office/drawing/2014/main" id="{26268464-9135-E38B-D9AC-0E87BAC35568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/>
          <a:stretch/>
        </xdr:blipFill>
        <xdr:spPr>
          <a:xfrm>
            <a:off x="600005" y="1545783"/>
            <a:ext cx="885487" cy="74925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4" name="Shape 11">
            <a:extLst>
              <a:ext uri="{FF2B5EF4-FFF2-40B4-BE49-F238E27FC236}">
                <a16:creationId xmlns:a16="http://schemas.microsoft.com/office/drawing/2014/main" id="{7126E412-5326-A1E5-EE75-E2DF8222C1BC}"/>
              </a:ext>
            </a:extLst>
          </xdr:cNvPr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1428749</xdr:colOff>
      <xdr:row>0</xdr:row>
      <xdr:rowOff>380999</xdr:rowOff>
    </xdr:from>
    <xdr:ext cx="2643189" cy="2000251"/>
    <xdr:grpSp>
      <xdr:nvGrpSpPr>
        <xdr:cNvPr id="5" name="Shape 9">
          <a:extLst>
            <a:ext uri="{FF2B5EF4-FFF2-40B4-BE49-F238E27FC236}">
              <a16:creationId xmlns:a16="http://schemas.microsoft.com/office/drawing/2014/main" id="{AF91D8F5-EF27-4FD0-9E04-1BB3DEDD60BE}"/>
            </a:ext>
          </a:extLst>
        </xdr:cNvPr>
        <xdr:cNvGrpSpPr/>
      </xdr:nvGrpSpPr>
      <xdr:grpSpPr>
        <a:xfrm>
          <a:off x="2102826" y="380999"/>
          <a:ext cx="2643189" cy="2000251"/>
          <a:chOff x="335544" y="1545783"/>
          <a:chExt cx="1397337" cy="1214464"/>
        </a:xfrm>
      </xdr:grpSpPr>
      <xdr:pic>
        <xdr:nvPicPr>
          <xdr:cNvPr id="6" name="Shape 10">
            <a:extLst>
              <a:ext uri="{FF2B5EF4-FFF2-40B4-BE49-F238E27FC236}">
                <a16:creationId xmlns:a16="http://schemas.microsoft.com/office/drawing/2014/main" id="{552BF8CF-599C-05F4-EF89-B893F66FC572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/>
          <a:stretch/>
        </xdr:blipFill>
        <xdr:spPr>
          <a:xfrm>
            <a:off x="600005" y="1545783"/>
            <a:ext cx="885487" cy="74925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7" name="Shape 11">
            <a:extLst>
              <a:ext uri="{FF2B5EF4-FFF2-40B4-BE49-F238E27FC236}">
                <a16:creationId xmlns:a16="http://schemas.microsoft.com/office/drawing/2014/main" id="{71E870A1-0FA4-3BF0-65DC-A5A3CFA236F0}"/>
              </a:ext>
            </a:extLst>
          </xdr:cNvPr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563562</xdr:colOff>
      <xdr:row>0</xdr:row>
      <xdr:rowOff>63499</xdr:rowOff>
    </xdr:from>
    <xdr:ext cx="1158875" cy="881063"/>
    <xdr:grpSp>
      <xdr:nvGrpSpPr>
        <xdr:cNvPr id="2" name="Shape 9">
          <a:extLst>
            <a:ext uri="{FF2B5EF4-FFF2-40B4-BE49-F238E27FC236}">
              <a16:creationId xmlns:a16="http://schemas.microsoft.com/office/drawing/2014/main" id="{24A8E5FC-E12E-436C-B07E-11F2920E5A6A}"/>
            </a:ext>
          </a:extLst>
        </xdr:cNvPr>
        <xdr:cNvGrpSpPr/>
      </xdr:nvGrpSpPr>
      <xdr:grpSpPr>
        <a:xfrm>
          <a:off x="1985410" y="63499"/>
          <a:ext cx="1158875" cy="881063"/>
          <a:chOff x="335544" y="1545783"/>
          <a:chExt cx="1397337" cy="1214464"/>
        </a:xfrm>
      </xdr:grpSpPr>
      <xdr:pic>
        <xdr:nvPicPr>
          <xdr:cNvPr id="3" name="Shape 10">
            <a:extLst>
              <a:ext uri="{FF2B5EF4-FFF2-40B4-BE49-F238E27FC236}">
                <a16:creationId xmlns:a16="http://schemas.microsoft.com/office/drawing/2014/main" id="{7795AF1E-8C5D-CB98-2D0D-F86D5ADC6D50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/>
          <a:stretch/>
        </xdr:blipFill>
        <xdr:spPr>
          <a:xfrm>
            <a:off x="600004" y="1545783"/>
            <a:ext cx="885486" cy="749255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4" name="Shape 11">
            <a:extLst>
              <a:ext uri="{FF2B5EF4-FFF2-40B4-BE49-F238E27FC236}">
                <a16:creationId xmlns:a16="http://schemas.microsoft.com/office/drawing/2014/main" id="{64B17A3A-9210-03DC-E71F-22B2FC393FA2}"/>
              </a:ext>
            </a:extLst>
          </xdr:cNvPr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1719384</xdr:colOff>
      <xdr:row>0</xdr:row>
      <xdr:rowOff>0</xdr:rowOff>
    </xdr:from>
    <xdr:ext cx="1158875" cy="881063"/>
    <xdr:grpSp>
      <xdr:nvGrpSpPr>
        <xdr:cNvPr id="2" name="Shape 9">
          <a:extLst>
            <a:ext uri="{FF2B5EF4-FFF2-40B4-BE49-F238E27FC236}">
              <a16:creationId xmlns:a16="http://schemas.microsoft.com/office/drawing/2014/main" id="{37466340-D3D4-4D82-B078-F88429775CBC}"/>
            </a:ext>
          </a:extLst>
        </xdr:cNvPr>
        <xdr:cNvGrpSpPr/>
      </xdr:nvGrpSpPr>
      <xdr:grpSpPr>
        <a:xfrm>
          <a:off x="3233615" y="0"/>
          <a:ext cx="1158875" cy="881063"/>
          <a:chOff x="335544" y="1545783"/>
          <a:chExt cx="1397337" cy="1214464"/>
        </a:xfrm>
      </xdr:grpSpPr>
      <xdr:pic>
        <xdr:nvPicPr>
          <xdr:cNvPr id="3" name="Shape 10">
            <a:extLst>
              <a:ext uri="{FF2B5EF4-FFF2-40B4-BE49-F238E27FC236}">
                <a16:creationId xmlns:a16="http://schemas.microsoft.com/office/drawing/2014/main" id="{2E77A4B6-5B3E-F348-9EE8-A681FF1E762C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/>
          <a:stretch/>
        </xdr:blipFill>
        <xdr:spPr>
          <a:xfrm>
            <a:off x="600004" y="1545783"/>
            <a:ext cx="885486" cy="749255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4" name="Shape 11">
            <a:extLst>
              <a:ext uri="{FF2B5EF4-FFF2-40B4-BE49-F238E27FC236}">
                <a16:creationId xmlns:a16="http://schemas.microsoft.com/office/drawing/2014/main" id="{E5E89605-31A4-B4A6-CD05-7C176BFE4B67}"/>
              </a:ext>
            </a:extLst>
          </xdr:cNvPr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695325</xdr:colOff>
      <xdr:row>0</xdr:row>
      <xdr:rowOff>171450</xdr:rowOff>
    </xdr:from>
    <xdr:ext cx="990600" cy="704850"/>
    <xdr:grpSp>
      <xdr:nvGrpSpPr>
        <xdr:cNvPr id="2" name="Shape 9">
          <a:extLst>
            <a:ext uri="{FF2B5EF4-FFF2-40B4-BE49-F238E27FC236}">
              <a16:creationId xmlns:a16="http://schemas.microsoft.com/office/drawing/2014/main" id="{25F0DB2F-3436-4A45-83CD-B435DF4F9512}"/>
            </a:ext>
          </a:extLst>
        </xdr:cNvPr>
        <xdr:cNvGrpSpPr/>
      </xdr:nvGrpSpPr>
      <xdr:grpSpPr>
        <a:xfrm>
          <a:off x="1457325" y="171450"/>
          <a:ext cx="990600" cy="704850"/>
          <a:chOff x="335544" y="1545783"/>
          <a:chExt cx="1397337" cy="1214464"/>
        </a:xfrm>
      </xdr:grpSpPr>
      <xdr:pic>
        <xdr:nvPicPr>
          <xdr:cNvPr id="3" name="Shape 10">
            <a:extLst>
              <a:ext uri="{FF2B5EF4-FFF2-40B4-BE49-F238E27FC236}">
                <a16:creationId xmlns:a16="http://schemas.microsoft.com/office/drawing/2014/main" id="{78FC769C-5DFC-B324-1BB5-37F9AD4B7D71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/>
          <a:stretch/>
        </xdr:blipFill>
        <xdr:spPr>
          <a:xfrm>
            <a:off x="600005" y="1545783"/>
            <a:ext cx="885487" cy="74925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4" name="Shape 11">
            <a:extLst>
              <a:ext uri="{FF2B5EF4-FFF2-40B4-BE49-F238E27FC236}">
                <a16:creationId xmlns:a16="http://schemas.microsoft.com/office/drawing/2014/main" id="{B61890E9-C813-D4F4-0457-DCE92ADAFFCB}"/>
              </a:ext>
            </a:extLst>
          </xdr:cNvPr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1785258</xdr:colOff>
      <xdr:row>0</xdr:row>
      <xdr:rowOff>97972</xdr:rowOff>
    </xdr:from>
    <xdr:ext cx="990600" cy="704850"/>
    <xdr:grpSp>
      <xdr:nvGrpSpPr>
        <xdr:cNvPr id="2" name="Shape 9">
          <a:extLst>
            <a:ext uri="{FF2B5EF4-FFF2-40B4-BE49-F238E27FC236}">
              <a16:creationId xmlns:a16="http://schemas.microsoft.com/office/drawing/2014/main" id="{FFFAF4D0-19AF-4FAB-AA58-21FC1BF4101A}"/>
            </a:ext>
          </a:extLst>
        </xdr:cNvPr>
        <xdr:cNvGrpSpPr/>
      </xdr:nvGrpSpPr>
      <xdr:grpSpPr>
        <a:xfrm>
          <a:off x="2220687" y="97972"/>
          <a:ext cx="990600" cy="704850"/>
          <a:chOff x="335544" y="1545783"/>
          <a:chExt cx="1397337" cy="1214464"/>
        </a:xfrm>
      </xdr:grpSpPr>
      <xdr:pic>
        <xdr:nvPicPr>
          <xdr:cNvPr id="3" name="Shape 10">
            <a:extLst>
              <a:ext uri="{FF2B5EF4-FFF2-40B4-BE49-F238E27FC236}">
                <a16:creationId xmlns:a16="http://schemas.microsoft.com/office/drawing/2014/main" id="{29DB467B-958D-8920-5719-B32949550A4C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/>
          <a:stretch/>
        </xdr:blipFill>
        <xdr:spPr>
          <a:xfrm>
            <a:off x="600005" y="1545783"/>
            <a:ext cx="885487" cy="74925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4" name="Shape 11">
            <a:extLst>
              <a:ext uri="{FF2B5EF4-FFF2-40B4-BE49-F238E27FC236}">
                <a16:creationId xmlns:a16="http://schemas.microsoft.com/office/drawing/2014/main" id="{6302F589-A9A7-E8A2-22C8-5CB22E4868A4}"/>
              </a:ext>
            </a:extLst>
          </xdr:cNvPr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4:D9"/>
  <sheetViews>
    <sheetView showGridLines="0" topLeftCell="A6" zoomScale="60" zoomScaleNormal="60" workbookViewId="0">
      <selection activeCell="F8" sqref="F8"/>
    </sheetView>
  </sheetViews>
  <sheetFormatPr baseColWidth="10" defaultColWidth="11.42578125" defaultRowHeight="15"/>
  <cols>
    <col min="1" max="1" width="22.7109375" customWidth="1"/>
    <col min="14" max="14" width="10" customWidth="1"/>
  </cols>
  <sheetData>
    <row r="4" spans="1:4" ht="15.75" customHeight="1" thickBot="1"/>
    <row r="5" spans="1:4" ht="94.5" customHeight="1" thickBot="1">
      <c r="A5" s="4" t="s">
        <v>0</v>
      </c>
      <c r="B5" s="7">
        <v>0.55000000000000004</v>
      </c>
      <c r="C5" s="252" t="s">
        <v>1</v>
      </c>
      <c r="D5" s="255" t="s">
        <v>2</v>
      </c>
    </row>
    <row r="6" spans="1:4" ht="126.75" customHeight="1" thickBot="1">
      <c r="A6" s="3" t="s">
        <v>3</v>
      </c>
      <c r="B6" s="6">
        <v>0.15</v>
      </c>
      <c r="C6" s="253"/>
      <c r="D6" s="256"/>
    </row>
    <row r="7" spans="1:4" ht="94.5" customHeight="1" thickBot="1">
      <c r="A7" s="2" t="s">
        <v>4</v>
      </c>
      <c r="B7" s="6">
        <v>0.15</v>
      </c>
      <c r="C7" s="253"/>
      <c r="D7" s="256"/>
    </row>
    <row r="8" spans="1:4" ht="60.75" customHeight="1" thickBot="1">
      <c r="A8" s="1" t="s">
        <v>5</v>
      </c>
      <c r="B8" s="6">
        <v>0.15</v>
      </c>
      <c r="C8" s="253"/>
      <c r="D8" s="256"/>
    </row>
    <row r="9" spans="1:4" ht="44.25" customHeight="1" thickBot="1">
      <c r="A9" s="5" t="s">
        <v>6</v>
      </c>
      <c r="B9" s="8">
        <f>SUM(B5:B8)</f>
        <v>1</v>
      </c>
      <c r="C9" s="254"/>
      <c r="D9" s="257"/>
    </row>
  </sheetData>
  <mergeCells count="2">
    <mergeCell ref="C5:C9"/>
    <mergeCell ref="D5:D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V75"/>
  <sheetViews>
    <sheetView zoomScale="110" zoomScaleNormal="110" zoomScaleSheetLayoutView="86" zoomScalePageLayoutView="86" workbookViewId="0">
      <selection activeCell="J6" sqref="J6"/>
    </sheetView>
  </sheetViews>
  <sheetFormatPr baseColWidth="10" defaultColWidth="10.85546875" defaultRowHeight="15.75"/>
  <cols>
    <col min="1" max="1" width="2.5703125" style="123" customWidth="1"/>
    <col min="2" max="2" width="38.28515625" style="125" customWidth="1"/>
    <col min="3" max="3" width="15.28515625" style="125" customWidth="1"/>
    <col min="4" max="8" width="10.85546875" style="125" customWidth="1"/>
    <col min="9" max="9" width="17.85546875" style="125" customWidth="1"/>
    <col min="10" max="10" width="38.42578125" style="123" customWidth="1"/>
    <col min="11" max="11" width="15.28515625" style="123" customWidth="1"/>
    <col min="12" max="14" width="10.85546875" style="123"/>
    <col min="15" max="15" width="11.42578125" style="123" customWidth="1"/>
    <col min="16" max="17" width="10.85546875" style="123"/>
    <col min="18" max="18" width="17.85546875" style="123" customWidth="1"/>
    <col min="19" max="19" width="3.28515625" style="123" customWidth="1"/>
    <col min="20" max="48" width="10.85546875" style="123"/>
    <col min="49" max="16384" width="10.85546875" style="125"/>
  </cols>
  <sheetData>
    <row r="1" spans="2:19" ht="15.75" customHeight="1">
      <c r="B1" s="263"/>
      <c r="C1" s="262" t="s">
        <v>136</v>
      </c>
      <c r="D1" s="262"/>
      <c r="E1" s="262"/>
      <c r="F1" s="262"/>
      <c r="G1" s="262"/>
      <c r="H1" s="260" t="s">
        <v>213</v>
      </c>
      <c r="I1" s="260"/>
      <c r="J1" s="124"/>
    </row>
    <row r="2" spans="2:19">
      <c r="B2" s="263"/>
      <c r="C2" s="262"/>
      <c r="D2" s="262"/>
      <c r="E2" s="262"/>
      <c r="F2" s="262"/>
      <c r="G2" s="262"/>
      <c r="H2" s="260" t="s">
        <v>214</v>
      </c>
      <c r="I2" s="260"/>
      <c r="J2" s="124"/>
    </row>
    <row r="3" spans="2:19">
      <c r="B3" s="263"/>
      <c r="C3" s="262"/>
      <c r="D3" s="262"/>
      <c r="E3" s="262"/>
      <c r="F3" s="262"/>
      <c r="G3" s="262"/>
      <c r="H3" s="260" t="s">
        <v>215</v>
      </c>
      <c r="I3" s="260"/>
    </row>
    <row r="4" spans="2:19">
      <c r="B4" s="263"/>
      <c r="C4" s="262"/>
      <c r="D4" s="262"/>
      <c r="E4" s="262"/>
      <c r="F4" s="262"/>
      <c r="G4" s="262"/>
      <c r="H4" s="260" t="s">
        <v>211</v>
      </c>
      <c r="I4" s="260"/>
      <c r="J4" s="124"/>
    </row>
    <row r="5" spans="2:19" ht="66.75" customHeight="1">
      <c r="B5" s="250" t="s">
        <v>7</v>
      </c>
      <c r="C5" s="261" t="s">
        <v>8</v>
      </c>
      <c r="D5" s="261"/>
      <c r="E5" s="261"/>
      <c r="F5" s="261"/>
      <c r="G5" s="261"/>
      <c r="H5" s="261"/>
      <c r="I5" s="261"/>
      <c r="J5" s="125"/>
    </row>
    <row r="6" spans="2:19" ht="37.5" customHeight="1">
      <c r="B6" s="166" t="s">
        <v>9</v>
      </c>
      <c r="C6" s="258" t="s">
        <v>128</v>
      </c>
      <c r="D6" s="258"/>
      <c r="E6" s="258"/>
      <c r="F6" s="258"/>
      <c r="G6" s="258"/>
      <c r="H6" s="258"/>
      <c r="I6" s="258"/>
      <c r="J6" s="165"/>
    </row>
    <row r="7" spans="2:19" ht="55.5" customHeight="1">
      <c r="B7" s="167" t="s">
        <v>10</v>
      </c>
      <c r="C7" s="258" t="s">
        <v>11</v>
      </c>
      <c r="D7" s="258"/>
      <c r="E7" s="258"/>
      <c r="F7" s="258"/>
      <c r="G7" s="258"/>
      <c r="H7" s="258"/>
      <c r="I7" s="258"/>
      <c r="J7" s="124"/>
    </row>
    <row r="8" spans="2:19" ht="48.75" customHeight="1">
      <c r="B8" s="166" t="s">
        <v>12</v>
      </c>
      <c r="C8" s="258" t="s">
        <v>13</v>
      </c>
      <c r="D8" s="258"/>
      <c r="E8" s="258"/>
      <c r="F8" s="258"/>
      <c r="G8" s="258"/>
      <c r="H8" s="258"/>
      <c r="I8" s="258"/>
      <c r="J8" s="124"/>
    </row>
    <row r="9" spans="2:19" ht="64.5" customHeight="1">
      <c r="B9" s="166" t="s">
        <v>14</v>
      </c>
      <c r="C9" s="258" t="s">
        <v>15</v>
      </c>
      <c r="D9" s="258"/>
      <c r="E9" s="258"/>
      <c r="F9" s="258"/>
      <c r="G9" s="258"/>
      <c r="H9" s="258"/>
      <c r="I9" s="258"/>
      <c r="J9" s="124"/>
    </row>
    <row r="10" spans="2:19" ht="48" customHeight="1">
      <c r="B10" s="166" t="s">
        <v>135</v>
      </c>
      <c r="C10" s="258" t="s">
        <v>129</v>
      </c>
      <c r="D10" s="258"/>
      <c r="E10" s="258"/>
      <c r="F10" s="258"/>
      <c r="G10" s="258"/>
      <c r="H10" s="258"/>
      <c r="I10" s="258"/>
      <c r="J10" s="124"/>
    </row>
    <row r="11" spans="2:19" ht="57" customHeight="1">
      <c r="B11" s="166" t="s">
        <v>16</v>
      </c>
      <c r="C11" s="258" t="s">
        <v>17</v>
      </c>
      <c r="D11" s="258"/>
      <c r="E11" s="258"/>
      <c r="F11" s="258"/>
      <c r="G11" s="258"/>
      <c r="H11" s="258"/>
      <c r="I11" s="258"/>
      <c r="J11" s="124"/>
    </row>
    <row r="12" spans="2:19" ht="51" customHeight="1">
      <c r="B12" s="166" t="s">
        <v>18</v>
      </c>
      <c r="C12" s="258" t="s">
        <v>19</v>
      </c>
      <c r="D12" s="258"/>
      <c r="E12" s="258"/>
      <c r="F12" s="258"/>
      <c r="G12" s="258"/>
      <c r="H12" s="258"/>
      <c r="I12" s="258"/>
      <c r="J12" s="124"/>
    </row>
    <row r="13" spans="2:19" ht="49.5" customHeight="1">
      <c r="B13" s="166" t="s">
        <v>20</v>
      </c>
      <c r="C13" s="258" t="s">
        <v>21</v>
      </c>
      <c r="D13" s="258"/>
      <c r="E13" s="258"/>
      <c r="F13" s="258"/>
      <c r="G13" s="258"/>
      <c r="H13" s="258"/>
      <c r="I13" s="258"/>
      <c r="J13" s="124"/>
      <c r="K13" s="124"/>
      <c r="L13" s="124"/>
      <c r="M13" s="124"/>
      <c r="N13" s="124"/>
      <c r="O13" s="124"/>
      <c r="P13" s="124"/>
      <c r="Q13" s="124"/>
      <c r="R13" s="124"/>
      <c r="S13" s="124"/>
    </row>
    <row r="14" spans="2:19" ht="52.5" customHeight="1">
      <c r="B14" s="166" t="s">
        <v>22</v>
      </c>
      <c r="C14" s="258" t="s">
        <v>23</v>
      </c>
      <c r="D14" s="258"/>
      <c r="E14" s="258"/>
      <c r="F14" s="258"/>
      <c r="G14" s="258"/>
      <c r="H14" s="258"/>
      <c r="I14" s="258"/>
      <c r="J14" s="124"/>
      <c r="K14" s="124"/>
      <c r="L14" s="124"/>
      <c r="M14" s="124"/>
      <c r="N14" s="124"/>
      <c r="O14" s="124"/>
      <c r="P14" s="124"/>
      <c r="Q14" s="124"/>
      <c r="R14" s="124"/>
      <c r="S14" s="124"/>
    </row>
    <row r="15" spans="2:19" ht="68.25" customHeight="1">
      <c r="B15" s="166" t="s">
        <v>24</v>
      </c>
      <c r="C15" s="258" t="s">
        <v>130</v>
      </c>
      <c r="D15" s="258"/>
      <c r="E15" s="258"/>
      <c r="F15" s="258"/>
      <c r="G15" s="258"/>
      <c r="H15" s="258"/>
      <c r="I15" s="258"/>
      <c r="J15" s="124"/>
      <c r="K15" s="124"/>
      <c r="L15" s="124"/>
      <c r="M15" s="124"/>
      <c r="N15" s="124"/>
      <c r="O15" s="124"/>
      <c r="P15" s="124"/>
      <c r="Q15" s="124"/>
      <c r="R15" s="124"/>
      <c r="S15" s="124"/>
    </row>
    <row r="16" spans="2:19" ht="41.25" customHeight="1">
      <c r="B16" s="166" t="s">
        <v>25</v>
      </c>
      <c r="C16" s="258" t="s">
        <v>26</v>
      </c>
      <c r="D16" s="258"/>
      <c r="E16" s="258"/>
      <c r="F16" s="258"/>
      <c r="G16" s="258"/>
      <c r="H16" s="258"/>
      <c r="I16" s="258"/>
      <c r="J16" s="124"/>
      <c r="K16" s="124"/>
      <c r="L16" s="124"/>
      <c r="M16" s="124"/>
      <c r="N16" s="124"/>
      <c r="O16" s="124"/>
      <c r="P16" s="124"/>
      <c r="Q16" s="124"/>
      <c r="S16" s="124"/>
    </row>
    <row r="17" spans="2:48" ht="51.75" customHeight="1">
      <c r="B17" s="167" t="s">
        <v>27</v>
      </c>
      <c r="C17" s="258" t="s">
        <v>141</v>
      </c>
      <c r="D17" s="258"/>
      <c r="E17" s="258"/>
      <c r="F17" s="258"/>
      <c r="G17" s="258"/>
      <c r="H17" s="258"/>
      <c r="I17" s="258"/>
      <c r="J17" s="124"/>
      <c r="K17" s="124"/>
      <c r="L17" s="124"/>
      <c r="M17" s="124"/>
      <c r="N17" s="124"/>
      <c r="O17" s="124"/>
      <c r="P17" s="124"/>
      <c r="Q17" s="124"/>
      <c r="R17" s="124"/>
      <c r="S17" s="124"/>
    </row>
    <row r="18" spans="2:48" ht="69" customHeight="1">
      <c r="B18" s="166" t="s">
        <v>28</v>
      </c>
      <c r="C18" s="258" t="s">
        <v>29</v>
      </c>
      <c r="D18" s="258"/>
      <c r="E18" s="258"/>
      <c r="F18" s="258"/>
      <c r="G18" s="258"/>
      <c r="H18" s="258"/>
      <c r="I18" s="258"/>
      <c r="J18" s="124"/>
      <c r="K18" s="124"/>
      <c r="L18" s="124"/>
      <c r="M18" s="124"/>
      <c r="N18" s="124"/>
      <c r="O18" s="124"/>
      <c r="P18" s="124"/>
      <c r="Q18" s="124"/>
      <c r="R18" s="124"/>
      <c r="S18" s="124"/>
    </row>
    <row r="19" spans="2:48" ht="48.75" customHeight="1">
      <c r="B19" s="166" t="s">
        <v>52</v>
      </c>
      <c r="C19" s="259" t="s">
        <v>206</v>
      </c>
      <c r="D19" s="258"/>
      <c r="E19" s="258"/>
      <c r="F19" s="258"/>
      <c r="G19" s="258"/>
      <c r="H19" s="258"/>
      <c r="I19" s="258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</row>
    <row r="20" spans="2:48" ht="54.75" customHeight="1">
      <c r="B20" s="166" t="s">
        <v>105</v>
      </c>
      <c r="C20" s="258" t="s">
        <v>131</v>
      </c>
      <c r="D20" s="258"/>
      <c r="E20" s="258"/>
      <c r="F20" s="258"/>
      <c r="G20" s="258"/>
      <c r="H20" s="258"/>
      <c r="I20" s="258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</row>
    <row r="21" spans="2:48" ht="85.5" customHeight="1">
      <c r="B21" s="166" t="s">
        <v>53</v>
      </c>
      <c r="C21" s="258" t="s">
        <v>207</v>
      </c>
      <c r="D21" s="258"/>
      <c r="E21" s="258"/>
      <c r="F21" s="258"/>
      <c r="G21" s="258"/>
      <c r="H21" s="258"/>
      <c r="I21" s="258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</row>
    <row r="22" spans="2:48" ht="65.25" customHeight="1">
      <c r="B22" s="166" t="s">
        <v>55</v>
      </c>
      <c r="C22" s="258" t="s">
        <v>209</v>
      </c>
      <c r="D22" s="258"/>
      <c r="E22" s="258"/>
      <c r="F22" s="258"/>
      <c r="G22" s="258"/>
      <c r="H22" s="258"/>
      <c r="I22" s="258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</row>
    <row r="23" spans="2:48" ht="78" customHeight="1">
      <c r="B23" s="166" t="s">
        <v>54</v>
      </c>
      <c r="C23" s="258" t="s">
        <v>208</v>
      </c>
      <c r="D23" s="258"/>
      <c r="E23" s="258"/>
      <c r="F23" s="258"/>
      <c r="G23" s="258"/>
      <c r="H23" s="258"/>
      <c r="I23" s="258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</row>
    <row r="24" spans="2:48" s="123" customFormat="1" ht="15" customHeight="1"/>
    <row r="25" spans="2:48" s="123" customFormat="1" ht="15" customHeight="1"/>
    <row r="26" spans="2:48" s="123" customFormat="1" ht="15" customHeight="1"/>
    <row r="27" spans="2:48" s="123" customFormat="1" ht="15" customHeight="1"/>
    <row r="28" spans="2:48" s="123" customFormat="1" ht="15" customHeight="1"/>
    <row r="29" spans="2:48" s="123" customFormat="1" ht="15" customHeight="1"/>
    <row r="30" spans="2:48" s="123" customFormat="1" ht="15" customHeight="1"/>
    <row r="31" spans="2:48" s="123" customFormat="1" ht="15" customHeight="1"/>
    <row r="32" spans="2:48" s="123" customFormat="1" ht="15" customHeight="1"/>
    <row r="33" s="123" customFormat="1" ht="15" customHeight="1"/>
    <row r="34" s="123" customFormat="1" ht="15" customHeight="1"/>
    <row r="35" s="123" customFormat="1" ht="15" customHeight="1"/>
    <row r="36" s="123" customFormat="1" ht="15" customHeight="1"/>
    <row r="37" s="123" customFormat="1" ht="15" customHeight="1"/>
    <row r="38" s="123" customFormat="1" ht="15" customHeight="1"/>
    <row r="39" s="123" customFormat="1" ht="15" customHeight="1"/>
    <row r="40" s="123" customFormat="1" ht="15" customHeight="1"/>
    <row r="41" s="123" customFormat="1" ht="15" customHeight="1"/>
    <row r="42" s="123" customFormat="1" ht="15" customHeight="1"/>
    <row r="43" s="123" customFormat="1" ht="15" customHeight="1"/>
    <row r="44" s="123" customFormat="1" ht="15" customHeight="1"/>
    <row r="45" s="123" customFormat="1" ht="15" customHeight="1"/>
    <row r="46" s="123" customFormat="1" ht="15" customHeight="1"/>
    <row r="47" s="123" customFormat="1" ht="15" customHeight="1"/>
    <row r="48" s="123" customFormat="1" ht="15" customHeight="1"/>
    <row r="49" s="123" customFormat="1" ht="15" customHeight="1"/>
    <row r="50" s="123" customFormat="1" ht="15" customHeight="1"/>
    <row r="51" s="123" customFormat="1" ht="15" customHeight="1"/>
    <row r="52" s="123" customFormat="1" ht="15" customHeight="1"/>
    <row r="53" s="123" customFormat="1" ht="15" customHeight="1"/>
    <row r="54" s="123" customFormat="1" ht="15" customHeight="1"/>
    <row r="55" s="123" customFormat="1" ht="15" customHeight="1"/>
    <row r="56" s="123" customFormat="1" ht="15" customHeight="1"/>
    <row r="57" s="123" customFormat="1" ht="15" customHeight="1"/>
    <row r="58" s="123" customFormat="1" ht="15" customHeight="1"/>
    <row r="59" s="123" customFormat="1" ht="15" customHeight="1"/>
    <row r="60" s="123" customFormat="1" ht="15" customHeight="1"/>
    <row r="61" s="123" customFormat="1" ht="15" customHeight="1"/>
    <row r="62" s="123" customFormat="1" ht="15" customHeight="1"/>
    <row r="63" s="123" customFormat="1" ht="15" customHeight="1"/>
    <row r="64" s="123" customFormat="1" ht="15" customHeight="1"/>
    <row r="65" s="123" customFormat="1" ht="15" customHeight="1"/>
    <row r="66" s="123" customFormat="1" ht="15" customHeight="1"/>
    <row r="67" s="123" customFormat="1" ht="15" customHeight="1"/>
    <row r="68" s="123" customFormat="1" ht="15" customHeight="1"/>
    <row r="69" s="123" customFormat="1" ht="15" customHeight="1"/>
    <row r="70" s="123" customFormat="1" ht="15" customHeight="1"/>
    <row r="71" s="123" customFormat="1" ht="15" customHeight="1"/>
    <row r="72" s="123" customFormat="1" ht="15" customHeight="1"/>
    <row r="73" s="123" customFormat="1" ht="15" customHeight="1"/>
    <row r="74" s="123" customFormat="1" ht="15" customHeight="1"/>
    <row r="75" s="123" customFormat="1"/>
  </sheetData>
  <mergeCells count="25">
    <mergeCell ref="B1:B4"/>
    <mergeCell ref="H1:I1"/>
    <mergeCell ref="H2:I2"/>
    <mergeCell ref="C9:I9"/>
    <mergeCell ref="H3:I3"/>
    <mergeCell ref="H4:I4"/>
    <mergeCell ref="C7:I7"/>
    <mergeCell ref="C5:I5"/>
    <mergeCell ref="C6:I6"/>
    <mergeCell ref="C1:G4"/>
    <mergeCell ref="C14:I14"/>
    <mergeCell ref="C8:I8"/>
    <mergeCell ref="C23:I23"/>
    <mergeCell ref="C22:I22"/>
    <mergeCell ref="C21:I21"/>
    <mergeCell ref="C15:I15"/>
    <mergeCell ref="C16:I16"/>
    <mergeCell ref="C17:I17"/>
    <mergeCell ref="C18:I18"/>
    <mergeCell ref="C19:I19"/>
    <mergeCell ref="C20:I20"/>
    <mergeCell ref="C10:I10"/>
    <mergeCell ref="C11:I11"/>
    <mergeCell ref="C12:I12"/>
    <mergeCell ref="C13:I13"/>
  </mergeCells>
  <pageMargins left="0.7" right="0.7" top="0.75" bottom="0.75" header="0.3" footer="0.3"/>
  <pageSetup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M125"/>
  <sheetViews>
    <sheetView showGridLines="0" zoomScale="65" zoomScaleNormal="65" zoomScaleSheetLayoutView="10" zoomScalePageLayoutView="50" workbookViewId="0">
      <selection activeCell="H2" sqref="H2:J2"/>
    </sheetView>
  </sheetViews>
  <sheetFormatPr baseColWidth="10" defaultColWidth="10.85546875" defaultRowHeight="21"/>
  <cols>
    <col min="1" max="1" width="4.28515625" style="63" customWidth="1"/>
    <col min="2" max="2" width="5.7109375" style="88" bestFit="1" customWidth="1"/>
    <col min="3" max="3" width="71.140625" style="63" customWidth="1"/>
    <col min="4" max="4" width="84.28515625" style="63" customWidth="1"/>
    <col min="5" max="5" width="53.140625" style="232" customWidth="1"/>
    <col min="6" max="6" width="36" style="63" customWidth="1"/>
    <col min="7" max="7" width="142" style="63" customWidth="1"/>
    <col min="8" max="8" width="32" style="238" customWidth="1"/>
    <col min="9" max="9" width="39.42578125" style="238" customWidth="1"/>
    <col min="10" max="10" width="39.85546875" style="238" customWidth="1"/>
    <col min="11" max="11" width="3.7109375" style="63" customWidth="1"/>
    <col min="12" max="16384" width="10.85546875" style="63"/>
  </cols>
  <sheetData>
    <row r="1" spans="1:13" s="60" customFormat="1" ht="48.6" customHeight="1">
      <c r="A1" s="59"/>
      <c r="B1" s="249"/>
      <c r="C1" s="270"/>
      <c r="D1" s="264" t="s">
        <v>137</v>
      </c>
      <c r="E1" s="265"/>
      <c r="F1" s="265"/>
      <c r="G1" s="265"/>
      <c r="H1" s="299" t="s">
        <v>216</v>
      </c>
      <c r="I1" s="300"/>
      <c r="J1" s="301"/>
      <c r="K1" s="59"/>
      <c r="L1" s="59"/>
      <c r="M1" s="59"/>
    </row>
    <row r="2" spans="1:13" s="60" customFormat="1" ht="48.6" customHeight="1">
      <c r="A2" s="59"/>
      <c r="B2" s="249"/>
      <c r="C2" s="271"/>
      <c r="D2" s="266"/>
      <c r="E2" s="267"/>
      <c r="F2" s="267"/>
      <c r="G2" s="267"/>
      <c r="H2" s="299" t="s">
        <v>217</v>
      </c>
      <c r="I2" s="300"/>
      <c r="J2" s="301"/>
      <c r="K2" s="59"/>
      <c r="L2" s="59"/>
      <c r="M2" s="59"/>
    </row>
    <row r="3" spans="1:13" s="60" customFormat="1" ht="48.6" customHeight="1">
      <c r="A3" s="59"/>
      <c r="B3" s="249"/>
      <c r="C3" s="271"/>
      <c r="D3" s="266"/>
      <c r="E3" s="267"/>
      <c r="F3" s="267"/>
      <c r="G3" s="267"/>
      <c r="H3" s="299" t="s">
        <v>215</v>
      </c>
      <c r="I3" s="300"/>
      <c r="J3" s="301"/>
      <c r="K3" s="59"/>
      <c r="L3" s="59"/>
      <c r="M3" s="59"/>
    </row>
    <row r="4" spans="1:13" s="60" customFormat="1" ht="40.9" customHeight="1">
      <c r="A4" s="59"/>
      <c r="B4" s="249"/>
      <c r="C4" s="272"/>
      <c r="D4" s="268"/>
      <c r="E4" s="269"/>
      <c r="F4" s="269"/>
      <c r="G4" s="269"/>
      <c r="H4" s="299" t="s">
        <v>212</v>
      </c>
      <c r="I4" s="300"/>
      <c r="J4" s="301"/>
      <c r="K4" s="59"/>
      <c r="L4" s="59"/>
      <c r="M4" s="59"/>
    </row>
    <row r="5" spans="1:13">
      <c r="A5" s="61"/>
      <c r="B5" s="282"/>
      <c r="C5" s="283"/>
      <c r="D5" s="283"/>
      <c r="E5" s="283"/>
      <c r="F5" s="283"/>
      <c r="G5" s="283"/>
      <c r="H5" s="284"/>
      <c r="I5" s="284"/>
      <c r="J5" s="285"/>
      <c r="K5" s="62"/>
      <c r="L5" s="59"/>
      <c r="M5" s="59"/>
    </row>
    <row r="6" spans="1:13" s="65" customFormat="1">
      <c r="A6" s="64"/>
      <c r="B6" s="295" t="s">
        <v>30</v>
      </c>
      <c r="C6" s="290" t="s">
        <v>31</v>
      </c>
      <c r="D6" s="290" t="s">
        <v>32</v>
      </c>
      <c r="E6" s="297" t="s">
        <v>33</v>
      </c>
      <c r="F6" s="290" t="s">
        <v>34</v>
      </c>
      <c r="G6" s="290" t="s">
        <v>14</v>
      </c>
      <c r="H6" s="286" t="s">
        <v>35</v>
      </c>
      <c r="I6" s="288" t="s">
        <v>36</v>
      </c>
      <c r="J6" s="289"/>
      <c r="K6" s="64"/>
      <c r="L6" s="64"/>
      <c r="M6" s="64"/>
    </row>
    <row r="7" spans="1:13" s="66" customFormat="1" ht="42">
      <c r="A7" s="64"/>
      <c r="B7" s="296"/>
      <c r="C7" s="291"/>
      <c r="D7" s="291"/>
      <c r="E7" s="298"/>
      <c r="F7" s="291"/>
      <c r="G7" s="291"/>
      <c r="H7" s="287"/>
      <c r="I7" s="239" t="s">
        <v>39</v>
      </c>
      <c r="J7" s="241" t="s">
        <v>42</v>
      </c>
      <c r="K7" s="64"/>
      <c r="L7" s="64"/>
      <c r="M7" s="64"/>
    </row>
    <row r="8" spans="1:13" s="66" customFormat="1">
      <c r="A8" s="64"/>
      <c r="B8" s="292" t="s">
        <v>183</v>
      </c>
      <c r="C8" s="293"/>
      <c r="D8" s="293"/>
      <c r="E8" s="293"/>
      <c r="F8" s="293"/>
      <c r="G8" s="293"/>
      <c r="H8" s="293"/>
      <c r="I8" s="293"/>
      <c r="J8" s="294"/>
      <c r="K8" s="64"/>
      <c r="L8" s="64"/>
      <c r="M8" s="64"/>
    </row>
    <row r="9" spans="1:13" ht="21.75" thickBot="1">
      <c r="A9" s="59"/>
      <c r="B9" s="273">
        <v>1</v>
      </c>
      <c r="C9" s="279"/>
      <c r="D9" s="279"/>
      <c r="E9" s="303"/>
      <c r="F9" s="308"/>
      <c r="G9" s="67"/>
      <c r="H9" s="276">
        <v>0.6</v>
      </c>
      <c r="I9" s="303"/>
      <c r="J9" s="303"/>
      <c r="K9" s="59"/>
      <c r="L9" s="59"/>
      <c r="M9" s="59"/>
    </row>
    <row r="10" spans="1:13" ht="21.75" thickBot="1">
      <c r="A10" s="59"/>
      <c r="B10" s="274"/>
      <c r="C10" s="280"/>
      <c r="D10" s="280"/>
      <c r="E10" s="305"/>
      <c r="F10" s="280"/>
      <c r="G10" s="68"/>
      <c r="H10" s="277"/>
      <c r="I10" s="305"/>
      <c r="J10" s="305"/>
      <c r="K10" s="59"/>
      <c r="L10" s="59"/>
      <c r="M10" s="59"/>
    </row>
    <row r="11" spans="1:13" ht="21.75" thickBot="1">
      <c r="A11" s="59"/>
      <c r="B11" s="274"/>
      <c r="C11" s="280"/>
      <c r="D11" s="280"/>
      <c r="E11" s="305"/>
      <c r="F11" s="280"/>
      <c r="G11" s="69"/>
      <c r="H11" s="277"/>
      <c r="I11" s="305"/>
      <c r="J11" s="305"/>
      <c r="K11" s="59"/>
      <c r="L11" s="59"/>
      <c r="M11" s="59"/>
    </row>
    <row r="12" spans="1:13" ht="21.75" thickBot="1">
      <c r="A12" s="59"/>
      <c r="B12" s="274"/>
      <c r="C12" s="280"/>
      <c r="D12" s="280"/>
      <c r="E12" s="305"/>
      <c r="F12" s="280"/>
      <c r="G12" s="68"/>
      <c r="H12" s="277"/>
      <c r="I12" s="305"/>
      <c r="J12" s="305"/>
      <c r="K12" s="59"/>
      <c r="L12" s="59"/>
      <c r="M12" s="59"/>
    </row>
    <row r="13" spans="1:13" ht="21.75" thickBot="1">
      <c r="A13" s="59"/>
      <c r="B13" s="274"/>
      <c r="C13" s="280"/>
      <c r="D13" s="280"/>
      <c r="E13" s="305"/>
      <c r="F13" s="280"/>
      <c r="G13" s="68"/>
      <c r="H13" s="277"/>
      <c r="I13" s="305"/>
      <c r="J13" s="305"/>
      <c r="K13" s="59"/>
      <c r="L13" s="59"/>
      <c r="M13" s="59"/>
    </row>
    <row r="14" spans="1:13" ht="21.75" thickBot="1">
      <c r="A14" s="59"/>
      <c r="B14" s="274"/>
      <c r="C14" s="280"/>
      <c r="D14" s="280"/>
      <c r="E14" s="305"/>
      <c r="F14" s="280"/>
      <c r="G14" s="68"/>
      <c r="H14" s="277"/>
      <c r="I14" s="305"/>
      <c r="J14" s="305"/>
      <c r="K14" s="59"/>
      <c r="L14" s="248"/>
      <c r="M14" s="59"/>
    </row>
    <row r="15" spans="1:13" ht="21.75" thickBot="1">
      <c r="A15" s="59"/>
      <c r="B15" s="274"/>
      <c r="C15" s="280"/>
      <c r="D15" s="280"/>
      <c r="E15" s="305"/>
      <c r="F15" s="280"/>
      <c r="G15" s="68"/>
      <c r="H15" s="277"/>
      <c r="I15" s="305"/>
      <c r="J15" s="305"/>
      <c r="K15" s="59"/>
      <c r="L15" s="248"/>
      <c r="M15" s="59"/>
    </row>
    <row r="16" spans="1:13" ht="21.75" thickBot="1">
      <c r="A16" s="59"/>
      <c r="B16" s="274"/>
      <c r="C16" s="280"/>
      <c r="D16" s="280"/>
      <c r="E16" s="305"/>
      <c r="F16" s="280"/>
      <c r="G16" s="68"/>
      <c r="H16" s="277"/>
      <c r="I16" s="305"/>
      <c r="J16" s="305"/>
      <c r="K16" s="59"/>
      <c r="L16" s="59"/>
      <c r="M16" s="59"/>
    </row>
    <row r="17" spans="1:13" ht="21.75" thickBot="1">
      <c r="A17" s="59"/>
      <c r="B17" s="274"/>
      <c r="C17" s="280"/>
      <c r="D17" s="280"/>
      <c r="E17" s="305"/>
      <c r="F17" s="280"/>
      <c r="G17" s="68"/>
      <c r="H17" s="277"/>
      <c r="I17" s="305"/>
      <c r="J17" s="305"/>
      <c r="K17" s="59"/>
      <c r="L17" s="59"/>
      <c r="M17" s="59"/>
    </row>
    <row r="18" spans="1:13" ht="21.75" thickBot="1">
      <c r="A18" s="59"/>
      <c r="B18" s="274"/>
      <c r="C18" s="280"/>
      <c r="D18" s="280"/>
      <c r="E18" s="305"/>
      <c r="F18" s="280"/>
      <c r="G18" s="70"/>
      <c r="H18" s="277"/>
      <c r="I18" s="305"/>
      <c r="J18" s="305"/>
      <c r="K18" s="59"/>
      <c r="L18" s="59"/>
      <c r="M18" s="59"/>
    </row>
    <row r="19" spans="1:13" ht="21.75" thickBot="1">
      <c r="A19" s="59"/>
      <c r="B19" s="275"/>
      <c r="C19" s="281"/>
      <c r="D19" s="281"/>
      <c r="E19" s="306"/>
      <c r="F19" s="281"/>
      <c r="G19" s="68"/>
      <c r="H19" s="278"/>
      <c r="I19" s="306"/>
      <c r="J19" s="306"/>
      <c r="K19" s="59"/>
      <c r="L19" s="59"/>
      <c r="M19" s="59"/>
    </row>
    <row r="20" spans="1:13" ht="21.75" thickBot="1">
      <c r="A20" s="59"/>
      <c r="B20" s="275"/>
      <c r="C20" s="281"/>
      <c r="D20" s="281"/>
      <c r="E20" s="306"/>
      <c r="F20" s="281"/>
      <c r="G20" s="68"/>
      <c r="H20" s="278"/>
      <c r="I20" s="306"/>
      <c r="J20" s="306"/>
      <c r="K20" s="59"/>
      <c r="L20" s="59"/>
      <c r="M20" s="59"/>
    </row>
    <row r="21" spans="1:13" ht="21.75" thickBot="1">
      <c r="A21" s="59"/>
      <c r="B21" s="275"/>
      <c r="C21" s="281"/>
      <c r="D21" s="281"/>
      <c r="E21" s="306"/>
      <c r="F21" s="281"/>
      <c r="G21" s="71"/>
      <c r="H21" s="278"/>
      <c r="I21" s="306"/>
      <c r="J21" s="306"/>
      <c r="K21" s="59"/>
      <c r="L21" s="59"/>
      <c r="M21" s="59"/>
    </row>
    <row r="22" spans="1:13" ht="21.75" thickBot="1">
      <c r="A22" s="59"/>
      <c r="B22" s="275"/>
      <c r="C22" s="281"/>
      <c r="D22" s="281"/>
      <c r="E22" s="306"/>
      <c r="F22" s="281"/>
      <c r="G22" s="72"/>
      <c r="H22" s="278"/>
      <c r="I22" s="306"/>
      <c r="J22" s="306"/>
      <c r="K22" s="59"/>
      <c r="L22" s="59"/>
      <c r="M22" s="59"/>
    </row>
    <row r="23" spans="1:13">
      <c r="A23" s="59"/>
      <c r="B23" s="275"/>
      <c r="C23" s="281"/>
      <c r="D23" s="281"/>
      <c r="E23" s="307"/>
      <c r="F23" s="281"/>
      <c r="G23" s="73"/>
      <c r="H23" s="278"/>
      <c r="I23" s="306"/>
      <c r="J23" s="306"/>
      <c r="K23" s="59"/>
      <c r="L23" s="59"/>
      <c r="M23" s="59"/>
    </row>
    <row r="24" spans="1:13" ht="21.75" thickBot="1">
      <c r="A24" s="74"/>
      <c r="B24" s="273">
        <v>2</v>
      </c>
      <c r="C24" s="279"/>
      <c r="D24" s="279"/>
      <c r="E24" s="303"/>
      <c r="F24" s="308"/>
      <c r="G24" s="67"/>
      <c r="H24" s="276">
        <v>0.1</v>
      </c>
      <c r="I24" s="303"/>
      <c r="J24" s="303"/>
      <c r="K24" s="59"/>
      <c r="L24" s="59"/>
      <c r="M24" s="59"/>
    </row>
    <row r="25" spans="1:13" ht="21.75" thickBot="1">
      <c r="A25" s="74"/>
      <c r="B25" s="309"/>
      <c r="C25" s="310"/>
      <c r="D25" s="310"/>
      <c r="E25" s="305"/>
      <c r="F25" s="314"/>
      <c r="G25" s="68"/>
      <c r="H25" s="302"/>
      <c r="I25" s="304"/>
      <c r="J25" s="304"/>
      <c r="K25" s="59"/>
      <c r="L25" s="59"/>
      <c r="M25" s="59"/>
    </row>
    <row r="26" spans="1:13" ht="21.75" thickBot="1">
      <c r="A26" s="74"/>
      <c r="B26" s="309"/>
      <c r="C26" s="310"/>
      <c r="D26" s="310"/>
      <c r="E26" s="305"/>
      <c r="F26" s="314"/>
      <c r="G26" s="67"/>
      <c r="H26" s="302"/>
      <c r="I26" s="304"/>
      <c r="J26" s="304"/>
      <c r="K26" s="59"/>
      <c r="L26" s="59"/>
      <c r="M26" s="59"/>
    </row>
    <row r="27" spans="1:13" ht="21.75" thickBot="1">
      <c r="A27" s="74"/>
      <c r="B27" s="309"/>
      <c r="C27" s="310"/>
      <c r="D27" s="310"/>
      <c r="E27" s="305"/>
      <c r="F27" s="314"/>
      <c r="G27" s="67"/>
      <c r="H27" s="302"/>
      <c r="I27" s="304"/>
      <c r="J27" s="304"/>
      <c r="K27" s="59"/>
      <c r="L27" s="59"/>
      <c r="M27" s="59"/>
    </row>
    <row r="28" spans="1:13" ht="21.75" thickBot="1">
      <c r="A28" s="74"/>
      <c r="B28" s="309"/>
      <c r="C28" s="310"/>
      <c r="D28" s="310"/>
      <c r="E28" s="305"/>
      <c r="F28" s="314"/>
      <c r="G28" s="67"/>
      <c r="H28" s="302"/>
      <c r="I28" s="304"/>
      <c r="J28" s="304"/>
      <c r="K28" s="59"/>
      <c r="L28" s="59"/>
      <c r="M28" s="59"/>
    </row>
    <row r="29" spans="1:13" ht="21.75" thickBot="1">
      <c r="A29" s="74"/>
      <c r="B29" s="309"/>
      <c r="C29" s="310"/>
      <c r="D29" s="310"/>
      <c r="E29" s="305"/>
      <c r="F29" s="314"/>
      <c r="G29" s="67"/>
      <c r="H29" s="302"/>
      <c r="I29" s="304"/>
      <c r="J29" s="304"/>
      <c r="K29" s="59"/>
      <c r="L29" s="59"/>
      <c r="M29" s="59"/>
    </row>
    <row r="30" spans="1:13" ht="21.75" thickBot="1">
      <c r="A30" s="74"/>
      <c r="B30" s="309"/>
      <c r="C30" s="310"/>
      <c r="D30" s="310"/>
      <c r="E30" s="305"/>
      <c r="F30" s="314"/>
      <c r="G30" s="67"/>
      <c r="H30" s="302"/>
      <c r="I30" s="304"/>
      <c r="J30" s="304"/>
      <c r="K30" s="59"/>
      <c r="L30" s="59"/>
      <c r="M30" s="59"/>
    </row>
    <row r="31" spans="1:13" ht="21.75" thickBot="1">
      <c r="A31" s="74"/>
      <c r="B31" s="309"/>
      <c r="C31" s="310"/>
      <c r="D31" s="310"/>
      <c r="E31" s="305"/>
      <c r="F31" s="314"/>
      <c r="G31" s="67"/>
      <c r="H31" s="302"/>
      <c r="I31" s="304"/>
      <c r="J31" s="304"/>
      <c r="K31" s="59"/>
      <c r="L31" s="59"/>
      <c r="M31" s="59"/>
    </row>
    <row r="32" spans="1:13" ht="21.75" thickBot="1">
      <c r="A32" s="74"/>
      <c r="B32" s="309"/>
      <c r="C32" s="310"/>
      <c r="D32" s="310"/>
      <c r="E32" s="305"/>
      <c r="F32" s="314"/>
      <c r="G32" s="67"/>
      <c r="H32" s="302"/>
      <c r="I32" s="304"/>
      <c r="J32" s="304"/>
      <c r="K32" s="59"/>
      <c r="L32" s="59"/>
      <c r="M32" s="59"/>
    </row>
    <row r="33" spans="1:13" ht="21.75" thickBot="1">
      <c r="A33" s="74"/>
      <c r="B33" s="309"/>
      <c r="C33" s="310"/>
      <c r="D33" s="310"/>
      <c r="E33" s="305"/>
      <c r="F33" s="314"/>
      <c r="G33" s="67"/>
      <c r="H33" s="302"/>
      <c r="I33" s="304"/>
      <c r="J33" s="304"/>
      <c r="K33" s="59"/>
      <c r="L33" s="59"/>
      <c r="M33" s="59"/>
    </row>
    <row r="34" spans="1:13" ht="21.75" thickBot="1">
      <c r="A34" s="74"/>
      <c r="B34" s="309"/>
      <c r="C34" s="310"/>
      <c r="D34" s="310"/>
      <c r="E34" s="306"/>
      <c r="F34" s="314"/>
      <c r="G34" s="67"/>
      <c r="H34" s="302"/>
      <c r="I34" s="304"/>
      <c r="J34" s="304"/>
      <c r="K34" s="59"/>
      <c r="L34" s="59"/>
      <c r="M34" s="59"/>
    </row>
    <row r="35" spans="1:13" ht="21.75" thickBot="1">
      <c r="A35" s="74"/>
      <c r="B35" s="274"/>
      <c r="C35" s="280"/>
      <c r="D35" s="280"/>
      <c r="E35" s="306"/>
      <c r="F35" s="280"/>
      <c r="G35" s="68"/>
      <c r="H35" s="277"/>
      <c r="I35" s="305"/>
      <c r="J35" s="305"/>
      <c r="K35" s="59"/>
      <c r="L35" s="59"/>
      <c r="M35" s="59"/>
    </row>
    <row r="36" spans="1:13" ht="21.75" thickBot="1">
      <c r="A36" s="74"/>
      <c r="B36" s="274"/>
      <c r="C36" s="280"/>
      <c r="D36" s="280"/>
      <c r="E36" s="306"/>
      <c r="F36" s="280"/>
      <c r="G36" s="68"/>
      <c r="H36" s="277"/>
      <c r="I36" s="305"/>
      <c r="J36" s="305"/>
      <c r="K36" s="59"/>
      <c r="L36" s="59"/>
      <c r="M36" s="59"/>
    </row>
    <row r="37" spans="1:13" ht="21.75" thickBot="1">
      <c r="A37" s="74"/>
      <c r="B37" s="274"/>
      <c r="C37" s="280"/>
      <c r="D37" s="280"/>
      <c r="E37" s="306"/>
      <c r="F37" s="280"/>
      <c r="G37" s="70"/>
      <c r="H37" s="277"/>
      <c r="I37" s="305"/>
      <c r="J37" s="305"/>
      <c r="K37" s="59"/>
      <c r="L37" s="59"/>
      <c r="M37" s="59"/>
    </row>
    <row r="38" spans="1:13">
      <c r="A38" s="74"/>
      <c r="B38" s="275"/>
      <c r="C38" s="281"/>
      <c r="D38" s="281"/>
      <c r="E38" s="307"/>
      <c r="F38" s="281"/>
      <c r="G38" s="73"/>
      <c r="H38" s="278"/>
      <c r="I38" s="306"/>
      <c r="J38" s="306"/>
      <c r="K38" s="59"/>
      <c r="L38" s="59"/>
      <c r="M38" s="59"/>
    </row>
    <row r="39" spans="1:13" s="66" customFormat="1">
      <c r="A39" s="64"/>
      <c r="B39" s="292" t="s">
        <v>99</v>
      </c>
      <c r="C39" s="293"/>
      <c r="D39" s="293"/>
      <c r="E39" s="293"/>
      <c r="F39" s="293"/>
      <c r="G39" s="293"/>
      <c r="H39" s="293"/>
      <c r="I39" s="293"/>
      <c r="J39" s="294"/>
      <c r="K39" s="64"/>
      <c r="L39" s="64"/>
      <c r="M39" s="64"/>
    </row>
    <row r="40" spans="1:13" ht="21.75" thickBot="1">
      <c r="A40" s="59"/>
      <c r="B40" s="273">
        <v>3</v>
      </c>
      <c r="C40" s="279"/>
      <c r="D40" s="279"/>
      <c r="E40" s="311"/>
      <c r="F40" s="308"/>
      <c r="G40" s="67"/>
      <c r="H40" s="276">
        <v>0.1</v>
      </c>
      <c r="I40" s="303"/>
      <c r="J40" s="303"/>
      <c r="K40" s="59"/>
      <c r="L40" s="59"/>
      <c r="M40" s="59"/>
    </row>
    <row r="41" spans="1:13" ht="21.75" thickBot="1">
      <c r="A41" s="59"/>
      <c r="B41" s="309"/>
      <c r="C41" s="310"/>
      <c r="D41" s="310"/>
      <c r="E41" s="312"/>
      <c r="F41" s="314"/>
      <c r="G41" s="75"/>
      <c r="H41" s="302"/>
      <c r="I41" s="304"/>
      <c r="J41" s="304"/>
      <c r="K41" s="59"/>
      <c r="L41" s="59"/>
      <c r="M41" s="59"/>
    </row>
    <row r="42" spans="1:13" ht="21.75" thickBot="1">
      <c r="A42" s="59"/>
      <c r="B42" s="274"/>
      <c r="C42" s="280"/>
      <c r="D42" s="280"/>
      <c r="E42" s="312"/>
      <c r="F42" s="280"/>
      <c r="G42" s="67"/>
      <c r="H42" s="277"/>
      <c r="I42" s="305"/>
      <c r="J42" s="305"/>
      <c r="K42" s="59"/>
      <c r="L42" s="59"/>
      <c r="M42" s="59"/>
    </row>
    <row r="43" spans="1:13" ht="21.75" thickBot="1">
      <c r="A43" s="59"/>
      <c r="B43" s="274"/>
      <c r="C43" s="280"/>
      <c r="D43" s="280"/>
      <c r="E43" s="312"/>
      <c r="F43" s="280"/>
      <c r="G43" s="75"/>
      <c r="H43" s="277"/>
      <c r="I43" s="305"/>
      <c r="J43" s="305"/>
      <c r="K43" s="59"/>
      <c r="L43" s="59"/>
      <c r="M43" s="59"/>
    </row>
    <row r="44" spans="1:13" ht="21.75" thickBot="1">
      <c r="A44" s="59"/>
      <c r="B44" s="274"/>
      <c r="C44" s="280"/>
      <c r="D44" s="280"/>
      <c r="E44" s="312"/>
      <c r="F44" s="280"/>
      <c r="G44" s="67"/>
      <c r="H44" s="277"/>
      <c r="I44" s="305"/>
      <c r="J44" s="305"/>
      <c r="K44" s="59"/>
      <c r="L44" s="59"/>
      <c r="M44" s="59"/>
    </row>
    <row r="45" spans="1:13" ht="21.75" thickBot="1">
      <c r="A45" s="59"/>
      <c r="B45" s="275"/>
      <c r="C45" s="281"/>
      <c r="D45" s="281"/>
      <c r="E45" s="312"/>
      <c r="F45" s="281"/>
      <c r="G45" s="75"/>
      <c r="H45" s="278"/>
      <c r="I45" s="306"/>
      <c r="J45" s="306"/>
      <c r="K45" s="59"/>
      <c r="L45" s="59"/>
      <c r="M45" s="59"/>
    </row>
    <row r="46" spans="1:13" ht="21.75" thickBot="1">
      <c r="A46" s="59"/>
      <c r="B46" s="275"/>
      <c r="C46" s="281"/>
      <c r="D46" s="281"/>
      <c r="E46" s="312"/>
      <c r="F46" s="281"/>
      <c r="G46" s="67"/>
      <c r="H46" s="278"/>
      <c r="I46" s="306"/>
      <c r="J46" s="306"/>
      <c r="K46" s="59"/>
      <c r="L46" s="59"/>
      <c r="M46" s="59"/>
    </row>
    <row r="47" spans="1:13" ht="21.75" thickBot="1">
      <c r="A47" s="59"/>
      <c r="B47" s="275"/>
      <c r="C47" s="281"/>
      <c r="D47" s="281"/>
      <c r="E47" s="312"/>
      <c r="F47" s="281"/>
      <c r="G47" s="75"/>
      <c r="H47" s="278"/>
      <c r="I47" s="306"/>
      <c r="J47" s="306"/>
      <c r="K47" s="59"/>
      <c r="L47" s="59"/>
      <c r="M47" s="59"/>
    </row>
    <row r="48" spans="1:13" ht="21.75" thickBot="1">
      <c r="A48" s="59"/>
      <c r="B48" s="275"/>
      <c r="C48" s="281"/>
      <c r="D48" s="281"/>
      <c r="E48" s="312"/>
      <c r="F48" s="281"/>
      <c r="G48" s="67"/>
      <c r="H48" s="278"/>
      <c r="I48" s="306"/>
      <c r="J48" s="306"/>
      <c r="K48" s="59"/>
      <c r="L48" s="59"/>
      <c r="M48" s="59"/>
    </row>
    <row r="49" spans="1:13">
      <c r="A49" s="59"/>
      <c r="B49" s="275"/>
      <c r="C49" s="281"/>
      <c r="D49" s="281"/>
      <c r="E49" s="313"/>
      <c r="F49" s="281"/>
      <c r="G49" s="75"/>
      <c r="H49" s="278"/>
      <c r="I49" s="306"/>
      <c r="J49" s="306"/>
      <c r="K49" s="59"/>
      <c r="L49" s="59"/>
      <c r="M49" s="59"/>
    </row>
    <row r="50" spans="1:13" s="66" customFormat="1">
      <c r="A50" s="64"/>
      <c r="B50" s="292" t="s">
        <v>100</v>
      </c>
      <c r="C50" s="293"/>
      <c r="D50" s="293"/>
      <c r="E50" s="293"/>
      <c r="F50" s="293"/>
      <c r="G50" s="293"/>
      <c r="H50" s="293"/>
      <c r="I50" s="293"/>
      <c r="J50" s="294"/>
      <c r="K50" s="64"/>
      <c r="L50" s="64"/>
      <c r="M50" s="64"/>
    </row>
    <row r="51" spans="1:13" ht="21.75" thickBot="1">
      <c r="A51" s="59"/>
      <c r="B51" s="273">
        <v>4</v>
      </c>
      <c r="C51" s="279"/>
      <c r="D51" s="279"/>
      <c r="E51" s="311"/>
      <c r="F51" s="308"/>
      <c r="G51" s="67"/>
      <c r="H51" s="276">
        <v>0.1</v>
      </c>
      <c r="I51" s="303"/>
      <c r="J51" s="303"/>
      <c r="K51" s="59"/>
      <c r="L51" s="59"/>
      <c r="M51" s="59"/>
    </row>
    <row r="52" spans="1:13" ht="21.75" thickBot="1">
      <c r="A52" s="59"/>
      <c r="B52" s="274"/>
      <c r="C52" s="280"/>
      <c r="D52" s="280"/>
      <c r="E52" s="312"/>
      <c r="F52" s="280"/>
      <c r="G52" s="75"/>
      <c r="H52" s="277"/>
      <c r="I52" s="305"/>
      <c r="J52" s="305"/>
      <c r="K52" s="59"/>
      <c r="L52" s="59"/>
      <c r="M52" s="59"/>
    </row>
    <row r="53" spans="1:13" ht="21.75" thickBot="1">
      <c r="A53" s="59"/>
      <c r="B53" s="274"/>
      <c r="C53" s="280"/>
      <c r="D53" s="280"/>
      <c r="E53" s="312"/>
      <c r="F53" s="280"/>
      <c r="G53" s="68"/>
      <c r="H53" s="277"/>
      <c r="I53" s="305"/>
      <c r="J53" s="305"/>
      <c r="K53" s="59"/>
      <c r="L53" s="59"/>
      <c r="M53" s="59"/>
    </row>
    <row r="54" spans="1:13" ht="21.75" thickBot="1">
      <c r="A54" s="59"/>
      <c r="B54" s="274"/>
      <c r="C54" s="280"/>
      <c r="D54" s="280"/>
      <c r="E54" s="312"/>
      <c r="F54" s="280"/>
      <c r="G54" s="76"/>
      <c r="H54" s="277"/>
      <c r="I54" s="305"/>
      <c r="J54" s="305"/>
      <c r="K54" s="59"/>
      <c r="L54" s="59"/>
      <c r="M54" s="59"/>
    </row>
    <row r="55" spans="1:13">
      <c r="A55" s="59"/>
      <c r="B55" s="275"/>
      <c r="C55" s="281"/>
      <c r="D55" s="281"/>
      <c r="E55" s="313"/>
      <c r="F55" s="281"/>
      <c r="G55" s="77"/>
      <c r="H55" s="278"/>
      <c r="I55" s="306"/>
      <c r="J55" s="306"/>
      <c r="K55" s="59"/>
      <c r="L55" s="59"/>
      <c r="M55" s="59"/>
    </row>
    <row r="56" spans="1:13" s="66" customFormat="1">
      <c r="A56" s="64"/>
      <c r="B56" s="292" t="s">
        <v>101</v>
      </c>
      <c r="C56" s="293"/>
      <c r="D56" s="293"/>
      <c r="E56" s="293"/>
      <c r="F56" s="293"/>
      <c r="G56" s="293"/>
      <c r="H56" s="293"/>
      <c r="I56" s="293"/>
      <c r="J56" s="294"/>
      <c r="K56" s="64"/>
      <c r="L56" s="64"/>
      <c r="M56" s="64"/>
    </row>
    <row r="57" spans="1:13" ht="21.75" thickBot="1">
      <c r="A57" s="59"/>
      <c r="B57" s="322">
        <v>5</v>
      </c>
      <c r="C57" s="279"/>
      <c r="D57" s="323"/>
      <c r="E57" s="325"/>
      <c r="F57" s="308"/>
      <c r="G57" s="67"/>
      <c r="H57" s="318">
        <v>0.1</v>
      </c>
      <c r="I57" s="303"/>
      <c r="J57" s="303"/>
      <c r="K57" s="59"/>
      <c r="L57" s="59"/>
      <c r="M57" s="59"/>
    </row>
    <row r="58" spans="1:13" ht="21.75" thickBot="1">
      <c r="A58" s="59"/>
      <c r="B58" s="322"/>
      <c r="C58" s="280"/>
      <c r="D58" s="323"/>
      <c r="E58" s="326"/>
      <c r="F58" s="280"/>
      <c r="G58" s="68"/>
      <c r="H58" s="319"/>
      <c r="I58" s="305"/>
      <c r="J58" s="305"/>
      <c r="K58" s="59"/>
      <c r="L58" s="59"/>
      <c r="M58" s="59"/>
    </row>
    <row r="59" spans="1:13" ht="21.75" thickBot="1">
      <c r="A59" s="59"/>
      <c r="B59" s="322"/>
      <c r="C59" s="280"/>
      <c r="D59" s="323"/>
      <c r="E59" s="326"/>
      <c r="F59" s="280"/>
      <c r="G59" s="68"/>
      <c r="H59" s="319"/>
      <c r="I59" s="305"/>
      <c r="J59" s="305"/>
      <c r="K59" s="59"/>
      <c r="L59" s="59"/>
      <c r="M59" s="59"/>
    </row>
    <row r="60" spans="1:13" ht="21.75" thickBot="1">
      <c r="A60" s="59"/>
      <c r="B60" s="322"/>
      <c r="C60" s="280"/>
      <c r="D60" s="323"/>
      <c r="E60" s="326"/>
      <c r="F60" s="280"/>
      <c r="G60" s="70"/>
      <c r="H60" s="319"/>
      <c r="I60" s="305"/>
      <c r="J60" s="305"/>
      <c r="K60" s="59"/>
      <c r="L60" s="59"/>
      <c r="M60" s="59"/>
    </row>
    <row r="61" spans="1:13" ht="21.75" thickBot="1">
      <c r="A61" s="59"/>
      <c r="B61" s="322"/>
      <c r="C61" s="281"/>
      <c r="D61" s="324"/>
      <c r="E61" s="326"/>
      <c r="F61" s="281"/>
      <c r="G61" s="67"/>
      <c r="H61" s="319"/>
      <c r="I61" s="306"/>
      <c r="J61" s="306"/>
      <c r="K61" s="59"/>
      <c r="L61" s="59"/>
      <c r="M61" s="59"/>
    </row>
    <row r="62" spans="1:13" ht="21.75" thickBot="1">
      <c r="A62" s="59"/>
      <c r="B62" s="322"/>
      <c r="C62" s="281"/>
      <c r="D62" s="324"/>
      <c r="E62" s="326"/>
      <c r="F62" s="281"/>
      <c r="G62" s="67"/>
      <c r="H62" s="319"/>
      <c r="I62" s="306"/>
      <c r="J62" s="306"/>
      <c r="K62" s="59"/>
      <c r="L62" s="59"/>
      <c r="M62" s="59"/>
    </row>
    <row r="63" spans="1:13" ht="21.75" thickBot="1">
      <c r="A63" s="59"/>
      <c r="B63" s="322"/>
      <c r="C63" s="281"/>
      <c r="D63" s="324"/>
      <c r="E63" s="326"/>
      <c r="F63" s="281"/>
      <c r="G63" s="67"/>
      <c r="H63" s="319"/>
      <c r="I63" s="306"/>
      <c r="J63" s="306"/>
      <c r="K63" s="59"/>
      <c r="L63" s="59"/>
      <c r="M63" s="59"/>
    </row>
    <row r="64" spans="1:13" ht="21.75" thickBot="1">
      <c r="A64" s="59"/>
      <c r="B64" s="322"/>
      <c r="C64" s="281"/>
      <c r="D64" s="324"/>
      <c r="E64" s="326"/>
      <c r="F64" s="281"/>
      <c r="G64" s="67"/>
      <c r="H64" s="319"/>
      <c r="I64" s="306"/>
      <c r="J64" s="306"/>
      <c r="K64" s="59"/>
      <c r="L64" s="59"/>
      <c r="M64" s="59"/>
    </row>
    <row r="65" spans="1:13" ht="21.75" thickBot="1">
      <c r="A65" s="59"/>
      <c r="B65" s="322"/>
      <c r="C65" s="281"/>
      <c r="D65" s="324"/>
      <c r="E65" s="326"/>
      <c r="F65" s="281"/>
      <c r="G65" s="67"/>
      <c r="H65" s="319"/>
      <c r="I65" s="306"/>
      <c r="J65" s="306"/>
      <c r="K65" s="59"/>
      <c r="L65" s="59"/>
      <c r="M65" s="59"/>
    </row>
    <row r="66" spans="1:13" ht="21.75" thickBot="1">
      <c r="A66" s="59"/>
      <c r="B66" s="322"/>
      <c r="C66" s="281"/>
      <c r="D66" s="324"/>
      <c r="E66" s="326"/>
      <c r="F66" s="281"/>
      <c r="G66" s="67"/>
      <c r="H66" s="319"/>
      <c r="I66" s="306"/>
      <c r="J66" s="306"/>
      <c r="K66" s="59"/>
      <c r="L66" s="59"/>
      <c r="M66" s="59"/>
    </row>
    <row r="67" spans="1:13" ht="21.75" thickBot="1">
      <c r="A67" s="59"/>
      <c r="B67" s="322"/>
      <c r="C67" s="281"/>
      <c r="D67" s="324"/>
      <c r="E67" s="326"/>
      <c r="F67" s="281"/>
      <c r="G67" s="67"/>
      <c r="H67" s="319"/>
      <c r="I67" s="306"/>
      <c r="J67" s="306"/>
      <c r="K67" s="59"/>
      <c r="L67" s="59"/>
      <c r="M67" s="59"/>
    </row>
    <row r="68" spans="1:13" ht="21.75" thickBot="1">
      <c r="A68" s="59"/>
      <c r="B68" s="322"/>
      <c r="C68" s="281"/>
      <c r="D68" s="324"/>
      <c r="E68" s="326"/>
      <c r="F68" s="281"/>
      <c r="G68" s="67"/>
      <c r="H68" s="319"/>
      <c r="I68" s="306"/>
      <c r="J68" s="306"/>
      <c r="K68" s="59"/>
      <c r="L68" s="59"/>
      <c r="M68" s="59"/>
    </row>
    <row r="69" spans="1:13" ht="21.75" thickBot="1">
      <c r="A69" s="59"/>
      <c r="B69" s="322"/>
      <c r="C69" s="281"/>
      <c r="D69" s="324"/>
      <c r="E69" s="326"/>
      <c r="F69" s="281"/>
      <c r="G69" s="67"/>
      <c r="H69" s="319"/>
      <c r="I69" s="306"/>
      <c r="J69" s="306"/>
      <c r="K69" s="59"/>
      <c r="L69" s="59"/>
      <c r="M69" s="59"/>
    </row>
    <row r="70" spans="1:13">
      <c r="A70" s="59"/>
      <c r="B70" s="322"/>
      <c r="C70" s="281"/>
      <c r="D70" s="324"/>
      <c r="E70" s="327"/>
      <c r="F70" s="281"/>
      <c r="G70" s="67"/>
      <c r="H70" s="319"/>
      <c r="I70" s="306"/>
      <c r="J70" s="306"/>
      <c r="K70" s="59"/>
      <c r="L70" s="59"/>
      <c r="M70" s="59"/>
    </row>
    <row r="71" spans="1:13">
      <c r="A71" s="59"/>
      <c r="B71" s="292" t="s">
        <v>45</v>
      </c>
      <c r="C71" s="293"/>
      <c r="D71" s="293"/>
      <c r="E71" s="293"/>
      <c r="F71" s="293"/>
      <c r="G71" s="293"/>
      <c r="H71" s="233">
        <f>IF(SUM(H57)&gt;100%,"supera el 100%",SUM(H9:H70))</f>
        <v>0.99999999999999989</v>
      </c>
      <c r="I71" s="240"/>
      <c r="J71" s="242"/>
      <c r="K71" s="59"/>
      <c r="L71" s="59"/>
      <c r="M71" s="59"/>
    </row>
    <row r="72" spans="1:13">
      <c r="A72" s="59"/>
      <c r="B72" s="78"/>
      <c r="C72" s="79"/>
      <c r="D72" s="79"/>
      <c r="E72" s="228"/>
      <c r="F72" s="79"/>
      <c r="G72" s="79"/>
      <c r="H72" s="234"/>
      <c r="I72" s="228"/>
      <c r="J72" s="243"/>
      <c r="K72" s="59"/>
      <c r="L72" s="59"/>
      <c r="M72" s="59"/>
    </row>
    <row r="73" spans="1:13">
      <c r="A73" s="59"/>
      <c r="B73" s="80"/>
      <c r="C73" s="81"/>
      <c r="D73" s="81"/>
      <c r="E73" s="229"/>
      <c r="F73" s="81"/>
      <c r="G73" s="317"/>
      <c r="H73" s="317"/>
      <c r="I73" s="317"/>
      <c r="J73" s="244"/>
      <c r="K73" s="59"/>
      <c r="L73" s="59"/>
      <c r="M73" s="59"/>
    </row>
    <row r="74" spans="1:13">
      <c r="A74" s="59"/>
      <c r="B74" s="80"/>
      <c r="C74" s="81"/>
      <c r="D74" s="81"/>
      <c r="E74" s="229"/>
      <c r="F74" s="81"/>
      <c r="G74" s="321" t="s">
        <v>48</v>
      </c>
      <c r="H74" s="321"/>
      <c r="I74" s="321"/>
      <c r="J74" s="244"/>
      <c r="K74" s="59"/>
      <c r="L74" s="59"/>
      <c r="M74" s="59"/>
    </row>
    <row r="75" spans="1:13">
      <c r="A75" s="59"/>
      <c r="B75" s="80"/>
      <c r="C75" s="81"/>
      <c r="D75" s="81"/>
      <c r="E75" s="229"/>
      <c r="F75" s="81"/>
      <c r="G75" s="81"/>
      <c r="H75" s="235"/>
      <c r="I75" s="235"/>
      <c r="J75" s="244"/>
      <c r="K75" s="59"/>
      <c r="L75" s="59"/>
      <c r="M75" s="59"/>
    </row>
    <row r="76" spans="1:13">
      <c r="A76" s="59"/>
      <c r="B76" s="80"/>
      <c r="C76" s="81"/>
      <c r="D76" s="81"/>
      <c r="E76" s="229"/>
      <c r="F76" s="81"/>
      <c r="G76" s="81"/>
      <c r="H76" s="235"/>
      <c r="I76" s="235"/>
      <c r="J76" s="244"/>
      <c r="K76" s="59"/>
      <c r="L76" s="59"/>
      <c r="M76" s="59"/>
    </row>
    <row r="77" spans="1:13">
      <c r="A77" s="59"/>
      <c r="B77" s="82"/>
      <c r="C77" s="83" t="s">
        <v>46</v>
      </c>
      <c r="D77" s="315"/>
      <c r="E77" s="316"/>
      <c r="F77" s="60"/>
      <c r="G77" s="317"/>
      <c r="H77" s="317"/>
      <c r="I77" s="317"/>
      <c r="J77" s="245"/>
      <c r="K77" s="59"/>
      <c r="L77" s="59"/>
      <c r="M77" s="59"/>
    </row>
    <row r="78" spans="1:13">
      <c r="A78" s="59"/>
      <c r="B78" s="82"/>
      <c r="C78" s="83" t="s">
        <v>47</v>
      </c>
      <c r="D78" s="320"/>
      <c r="E78" s="320"/>
      <c r="F78" s="60"/>
      <c r="G78" s="321" t="s">
        <v>49</v>
      </c>
      <c r="H78" s="321"/>
      <c r="I78" s="321"/>
      <c r="J78" s="246"/>
      <c r="K78" s="59"/>
      <c r="L78" s="59"/>
      <c r="M78" s="59"/>
    </row>
    <row r="79" spans="1:13">
      <c r="A79" s="59"/>
      <c r="B79" s="84"/>
      <c r="C79" s="85"/>
      <c r="D79" s="86"/>
      <c r="E79" s="230"/>
      <c r="F79" s="86"/>
      <c r="G79" s="86"/>
      <c r="H79" s="236"/>
      <c r="I79" s="236"/>
      <c r="J79" s="247"/>
      <c r="K79" s="59"/>
      <c r="L79" s="59"/>
      <c r="M79" s="59"/>
    </row>
    <row r="80" spans="1:13" s="60" customFormat="1">
      <c r="A80" s="59"/>
      <c r="B80" s="64"/>
      <c r="C80" s="59"/>
      <c r="D80" s="59"/>
      <c r="E80" s="231"/>
      <c r="F80" s="59"/>
      <c r="G80" s="59"/>
      <c r="H80" s="237"/>
      <c r="I80" s="237"/>
      <c r="J80" s="237"/>
      <c r="K80" s="59"/>
      <c r="L80" s="59"/>
      <c r="M80" s="59"/>
    </row>
    <row r="81" spans="1:13" s="60" customFormat="1">
      <c r="A81" s="59"/>
      <c r="B81" s="64"/>
      <c r="C81" s="59"/>
      <c r="D81" s="59"/>
      <c r="E81" s="231"/>
      <c r="F81" s="59"/>
      <c r="G81" s="59"/>
      <c r="H81" s="237"/>
      <c r="I81" s="237"/>
      <c r="J81" s="237"/>
      <c r="K81" s="59"/>
      <c r="L81" s="59"/>
      <c r="M81" s="59"/>
    </row>
    <row r="82" spans="1:13" s="60" customFormat="1">
      <c r="B82" s="87"/>
      <c r="E82" s="232"/>
      <c r="H82" s="238"/>
      <c r="I82" s="238"/>
      <c r="J82" s="238"/>
    </row>
    <row r="83" spans="1:13" s="60" customFormat="1">
      <c r="B83" s="87"/>
      <c r="E83" s="232"/>
      <c r="H83" s="238"/>
      <c r="I83" s="238"/>
      <c r="J83" s="238"/>
    </row>
    <row r="84" spans="1:13" s="60" customFormat="1">
      <c r="B84" s="87"/>
      <c r="E84" s="232"/>
      <c r="H84" s="238"/>
      <c r="I84" s="238"/>
      <c r="J84" s="238"/>
    </row>
    <row r="85" spans="1:13" s="60" customFormat="1">
      <c r="B85" s="87"/>
      <c r="E85" s="232"/>
      <c r="H85" s="238"/>
      <c r="I85" s="238"/>
      <c r="J85" s="238"/>
    </row>
    <row r="86" spans="1:13" s="60" customFormat="1">
      <c r="B86" s="87"/>
      <c r="E86" s="232"/>
      <c r="H86" s="238"/>
      <c r="I86" s="238"/>
      <c r="J86" s="238"/>
    </row>
    <row r="87" spans="1:13" s="60" customFormat="1">
      <c r="B87" s="87"/>
      <c r="E87" s="232"/>
      <c r="H87" s="238"/>
      <c r="I87" s="238"/>
      <c r="J87" s="238"/>
    </row>
    <row r="88" spans="1:13" s="60" customFormat="1">
      <c r="B88" s="87"/>
      <c r="E88" s="232"/>
      <c r="H88" s="238"/>
      <c r="I88" s="238"/>
      <c r="J88" s="238"/>
    </row>
    <row r="89" spans="1:13" s="60" customFormat="1">
      <c r="B89" s="87"/>
      <c r="E89" s="232"/>
      <c r="H89" s="238"/>
      <c r="I89" s="238"/>
      <c r="J89" s="238"/>
    </row>
    <row r="90" spans="1:13" s="60" customFormat="1">
      <c r="B90" s="87"/>
      <c r="E90" s="232"/>
      <c r="H90" s="238"/>
      <c r="I90" s="238"/>
      <c r="J90" s="238"/>
    </row>
    <row r="91" spans="1:13" s="60" customFormat="1">
      <c r="B91" s="87"/>
      <c r="E91" s="232"/>
      <c r="H91" s="238"/>
      <c r="I91" s="238"/>
      <c r="J91" s="238"/>
    </row>
    <row r="92" spans="1:13" s="60" customFormat="1">
      <c r="B92" s="87"/>
      <c r="E92" s="232"/>
      <c r="H92" s="238"/>
      <c r="I92" s="238"/>
      <c r="J92" s="238"/>
    </row>
    <row r="93" spans="1:13" s="60" customFormat="1">
      <c r="B93" s="87"/>
      <c r="E93" s="232"/>
      <c r="H93" s="238"/>
      <c r="I93" s="238"/>
      <c r="J93" s="238"/>
    </row>
    <row r="94" spans="1:13" s="60" customFormat="1">
      <c r="B94" s="87"/>
      <c r="E94" s="232"/>
      <c r="H94" s="238"/>
      <c r="I94" s="238"/>
      <c r="J94" s="238"/>
    </row>
    <row r="95" spans="1:13" s="60" customFormat="1">
      <c r="B95" s="87"/>
      <c r="E95" s="232"/>
      <c r="H95" s="238"/>
      <c r="I95" s="238"/>
      <c r="J95" s="238"/>
    </row>
    <row r="96" spans="1:13" s="60" customFormat="1">
      <c r="B96" s="87"/>
      <c r="E96" s="232"/>
      <c r="H96" s="238"/>
      <c r="I96" s="238"/>
      <c r="J96" s="238"/>
    </row>
    <row r="97" spans="2:10" s="60" customFormat="1">
      <c r="B97" s="87"/>
      <c r="E97" s="232"/>
      <c r="H97" s="238"/>
      <c r="I97" s="238"/>
      <c r="J97" s="238"/>
    </row>
    <row r="98" spans="2:10" s="60" customFormat="1">
      <c r="B98" s="87"/>
      <c r="E98" s="232"/>
      <c r="H98" s="238"/>
      <c r="I98" s="238"/>
      <c r="J98" s="238"/>
    </row>
    <row r="99" spans="2:10" s="60" customFormat="1">
      <c r="B99" s="87"/>
      <c r="E99" s="232"/>
      <c r="H99" s="238"/>
      <c r="I99" s="238"/>
      <c r="J99" s="238"/>
    </row>
    <row r="100" spans="2:10" s="60" customFormat="1">
      <c r="B100" s="87"/>
      <c r="E100" s="232"/>
      <c r="H100" s="238"/>
      <c r="I100" s="238"/>
      <c r="J100" s="238"/>
    </row>
    <row r="101" spans="2:10" s="60" customFormat="1">
      <c r="B101" s="87"/>
      <c r="E101" s="232"/>
      <c r="H101" s="238"/>
      <c r="I101" s="238"/>
      <c r="J101" s="238"/>
    </row>
    <row r="102" spans="2:10" s="60" customFormat="1">
      <c r="B102" s="87"/>
      <c r="E102" s="232"/>
      <c r="H102" s="238"/>
      <c r="I102" s="238"/>
      <c r="J102" s="238"/>
    </row>
    <row r="103" spans="2:10" s="60" customFormat="1">
      <c r="B103" s="87"/>
      <c r="E103" s="232"/>
      <c r="H103" s="238"/>
      <c r="I103" s="238"/>
      <c r="J103" s="238"/>
    </row>
    <row r="104" spans="2:10" s="60" customFormat="1">
      <c r="B104" s="87"/>
      <c r="E104" s="232"/>
      <c r="H104" s="238"/>
      <c r="I104" s="238"/>
      <c r="J104" s="238"/>
    </row>
    <row r="105" spans="2:10" s="60" customFormat="1">
      <c r="B105" s="87"/>
      <c r="E105" s="232"/>
      <c r="H105" s="238"/>
      <c r="I105" s="238"/>
      <c r="J105" s="238"/>
    </row>
    <row r="106" spans="2:10" s="60" customFormat="1">
      <c r="B106" s="87"/>
      <c r="E106" s="232"/>
      <c r="H106" s="238"/>
      <c r="I106" s="238"/>
      <c r="J106" s="238"/>
    </row>
    <row r="107" spans="2:10" s="60" customFormat="1">
      <c r="B107" s="87"/>
      <c r="E107" s="232"/>
      <c r="H107" s="238"/>
      <c r="I107" s="238"/>
      <c r="J107" s="238"/>
    </row>
    <row r="108" spans="2:10" s="60" customFormat="1">
      <c r="B108" s="87"/>
      <c r="E108" s="232"/>
      <c r="H108" s="238"/>
      <c r="I108" s="238"/>
      <c r="J108" s="238"/>
    </row>
    <row r="109" spans="2:10" s="60" customFormat="1">
      <c r="B109" s="87"/>
      <c r="E109" s="232"/>
      <c r="H109" s="238"/>
      <c r="I109" s="238"/>
      <c r="J109" s="238"/>
    </row>
    <row r="110" spans="2:10" s="60" customFormat="1">
      <c r="B110" s="87"/>
      <c r="E110" s="232"/>
      <c r="H110" s="238"/>
      <c r="I110" s="238"/>
      <c r="J110" s="238"/>
    </row>
    <row r="111" spans="2:10" s="60" customFormat="1">
      <c r="B111" s="87"/>
      <c r="E111" s="232"/>
      <c r="H111" s="238"/>
      <c r="I111" s="238"/>
      <c r="J111" s="238"/>
    </row>
    <row r="112" spans="2:10" s="60" customFormat="1">
      <c r="B112" s="87"/>
      <c r="E112" s="232"/>
      <c r="H112" s="238"/>
      <c r="I112" s="238"/>
      <c r="J112" s="238"/>
    </row>
    <row r="113" spans="2:10" s="60" customFormat="1">
      <c r="B113" s="87"/>
      <c r="E113" s="232"/>
      <c r="H113" s="238"/>
      <c r="I113" s="238"/>
      <c r="J113" s="238"/>
    </row>
    <row r="114" spans="2:10" s="60" customFormat="1">
      <c r="B114" s="87"/>
      <c r="E114" s="232"/>
      <c r="H114" s="238"/>
      <c r="I114" s="238"/>
      <c r="J114" s="238"/>
    </row>
    <row r="115" spans="2:10" s="60" customFormat="1">
      <c r="B115" s="87"/>
      <c r="E115" s="232"/>
      <c r="H115" s="238"/>
      <c r="I115" s="238"/>
      <c r="J115" s="238"/>
    </row>
    <row r="116" spans="2:10" s="60" customFormat="1">
      <c r="B116" s="87"/>
      <c r="E116" s="232"/>
      <c r="H116" s="238"/>
      <c r="I116" s="238"/>
      <c r="J116" s="238"/>
    </row>
    <row r="117" spans="2:10" s="60" customFormat="1">
      <c r="B117" s="87"/>
      <c r="E117" s="232"/>
      <c r="H117" s="238"/>
      <c r="I117" s="238"/>
      <c r="J117" s="238"/>
    </row>
    <row r="118" spans="2:10" s="60" customFormat="1">
      <c r="B118" s="87"/>
      <c r="E118" s="232"/>
      <c r="H118" s="238"/>
      <c r="I118" s="238"/>
      <c r="J118" s="238"/>
    </row>
    <row r="119" spans="2:10" s="60" customFormat="1">
      <c r="B119" s="87"/>
      <c r="E119" s="232"/>
      <c r="H119" s="238"/>
      <c r="I119" s="238"/>
      <c r="J119" s="238"/>
    </row>
    <row r="120" spans="2:10" s="60" customFormat="1">
      <c r="B120" s="87"/>
      <c r="E120" s="232"/>
      <c r="H120" s="238"/>
      <c r="I120" s="238"/>
      <c r="J120" s="238"/>
    </row>
    <row r="121" spans="2:10" s="60" customFormat="1">
      <c r="B121" s="87"/>
      <c r="E121" s="232"/>
      <c r="H121" s="238"/>
      <c r="I121" s="238"/>
      <c r="J121" s="238"/>
    </row>
    <row r="122" spans="2:10" s="60" customFormat="1">
      <c r="B122" s="87"/>
      <c r="E122" s="232"/>
      <c r="H122" s="238"/>
      <c r="I122" s="238"/>
      <c r="J122" s="238"/>
    </row>
    <row r="123" spans="2:10" s="60" customFormat="1">
      <c r="B123" s="87"/>
      <c r="E123" s="232"/>
      <c r="H123" s="238"/>
      <c r="I123" s="238"/>
      <c r="J123" s="238"/>
    </row>
    <row r="124" spans="2:10" s="60" customFormat="1">
      <c r="B124" s="87"/>
      <c r="E124" s="232"/>
      <c r="H124" s="238"/>
      <c r="I124" s="238"/>
      <c r="J124" s="238"/>
    </row>
    <row r="125" spans="2:10" s="60" customFormat="1">
      <c r="B125" s="87"/>
      <c r="E125" s="232"/>
      <c r="H125" s="238"/>
      <c r="I125" s="238"/>
      <c r="J125" s="238"/>
    </row>
  </sheetData>
  <mergeCells count="66">
    <mergeCell ref="H2:J2"/>
    <mergeCell ref="H3:J3"/>
    <mergeCell ref="H4:J4"/>
    <mergeCell ref="B50:J50"/>
    <mergeCell ref="D78:E78"/>
    <mergeCell ref="G78:I78"/>
    <mergeCell ref="G73:I73"/>
    <mergeCell ref="G74:I74"/>
    <mergeCell ref="I57:I70"/>
    <mergeCell ref="B57:B70"/>
    <mergeCell ref="C57:C70"/>
    <mergeCell ref="H51:H55"/>
    <mergeCell ref="I51:I55"/>
    <mergeCell ref="D57:D70"/>
    <mergeCell ref="E57:E70"/>
    <mergeCell ref="B51:B55"/>
    <mergeCell ref="D51:D55"/>
    <mergeCell ref="E51:E55"/>
    <mergeCell ref="B56:J56"/>
    <mergeCell ref="J51:J55"/>
    <mergeCell ref="D77:E77"/>
    <mergeCell ref="G77:I77"/>
    <mergeCell ref="F57:F70"/>
    <mergeCell ref="H57:H70"/>
    <mergeCell ref="J57:J70"/>
    <mergeCell ref="F51:F55"/>
    <mergeCell ref="C51:C55"/>
    <mergeCell ref="B71:G71"/>
    <mergeCell ref="B24:B38"/>
    <mergeCell ref="C24:C38"/>
    <mergeCell ref="D24:D38"/>
    <mergeCell ref="E24:E38"/>
    <mergeCell ref="F24:F38"/>
    <mergeCell ref="J40:J49"/>
    <mergeCell ref="B39:J39"/>
    <mergeCell ref="H40:H49"/>
    <mergeCell ref="I40:I49"/>
    <mergeCell ref="B40:B49"/>
    <mergeCell ref="C40:C49"/>
    <mergeCell ref="D40:D49"/>
    <mergeCell ref="E40:E49"/>
    <mergeCell ref="F40:F49"/>
    <mergeCell ref="H24:H38"/>
    <mergeCell ref="I24:I38"/>
    <mergeCell ref="D9:D23"/>
    <mergeCell ref="I9:I23"/>
    <mergeCell ref="J24:J38"/>
    <mergeCell ref="J9:J23"/>
    <mergeCell ref="E9:E23"/>
    <mergeCell ref="F9:F23"/>
    <mergeCell ref="D1:G4"/>
    <mergeCell ref="C1:C4"/>
    <mergeCell ref="B9:B23"/>
    <mergeCell ref="H9:H23"/>
    <mergeCell ref="C9:C23"/>
    <mergeCell ref="B5:J5"/>
    <mergeCell ref="H6:H7"/>
    <mergeCell ref="I6:J6"/>
    <mergeCell ref="G6:G7"/>
    <mergeCell ref="B8:J8"/>
    <mergeCell ref="B6:B7"/>
    <mergeCell ref="C6:C7"/>
    <mergeCell ref="D6:D7"/>
    <mergeCell ref="E6:E7"/>
    <mergeCell ref="F6:F7"/>
    <mergeCell ref="H1:J1"/>
  </mergeCells>
  <dataValidations count="2">
    <dataValidation allowBlank="1" showInputMessage="1" showErrorMessage="1" errorTitle="error" error="solo datos númericos" sqref="H51:H55 H40:H49 H57:H70 H9:H38"/>
    <dataValidation type="whole" allowBlank="1" showInputMessage="1" showErrorMessage="1" sqref="E9:E23 E24:E38 E40:E49 E51:E55 E57:E70 I9:J38 I40:J49 I51:J55 I57:J70 I71:J72">
      <formula1>1</formula1>
      <formula2>100</formula2>
    </dataValidation>
  </dataValidations>
  <printOptions horizontalCentered="1" verticalCentered="1"/>
  <pageMargins left="0.35433070866141736" right="0.31496062992125984" top="0.35433070866141736" bottom="0.39370078740157483" header="0.31496062992125984" footer="0.31496062992125984"/>
  <pageSetup paperSize="175" scale="12" orientation="landscape" r:id="rId1"/>
  <rowBreaks count="2" manualBreakCount="2">
    <brk id="38" max="9" man="1"/>
    <brk id="79" max="17" man="1"/>
  </rowBreaks>
  <colBreaks count="1" manualBreakCount="1">
    <brk id="10" max="40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A1:BB91"/>
  <sheetViews>
    <sheetView topLeftCell="G1" zoomScale="69" zoomScaleNormal="69" workbookViewId="0">
      <selection activeCell="M4" sqref="M4:N4"/>
    </sheetView>
  </sheetViews>
  <sheetFormatPr baseColWidth="10" defaultColWidth="10.85546875" defaultRowHeight="18.75"/>
  <cols>
    <col min="1" max="1" width="4.28515625" style="46" customWidth="1"/>
    <col min="2" max="2" width="17" style="11" customWidth="1"/>
    <col min="3" max="3" width="48.7109375" style="46" customWidth="1"/>
    <col min="4" max="4" width="49.7109375" style="46" customWidth="1"/>
    <col min="5" max="5" width="28.85546875" style="173" customWidth="1"/>
    <col min="6" max="6" width="29.7109375" style="46" customWidth="1"/>
    <col min="7" max="7" width="33.42578125" style="107" customWidth="1"/>
    <col min="8" max="8" width="32" style="173" customWidth="1"/>
    <col min="9" max="10" width="41.140625" style="173" customWidth="1"/>
    <col min="11" max="11" width="41.140625" style="46" customWidth="1"/>
    <col min="12" max="12" width="36.42578125" style="46" customWidth="1"/>
    <col min="13" max="13" width="24.140625" style="46" customWidth="1"/>
    <col min="14" max="14" width="80.7109375" style="46" customWidth="1"/>
    <col min="15" max="15" width="3.7109375" style="46" customWidth="1"/>
    <col min="16" max="54" width="10.85546875" style="45"/>
    <col min="55" max="16384" width="10.85546875" style="46"/>
  </cols>
  <sheetData>
    <row r="1" spans="1:54" s="45" customFormat="1" ht="10.15" customHeight="1">
      <c r="A1" s="44"/>
      <c r="B1" s="369"/>
      <c r="C1" s="366"/>
      <c r="D1" s="366" t="s">
        <v>138</v>
      </c>
      <c r="E1" s="366"/>
      <c r="F1" s="366"/>
      <c r="G1" s="366"/>
      <c r="H1" s="366"/>
      <c r="I1" s="366"/>
      <c r="J1" s="366"/>
      <c r="K1" s="366"/>
      <c r="L1" s="366"/>
      <c r="M1" s="390" t="s">
        <v>216</v>
      </c>
      <c r="N1" s="390"/>
      <c r="O1" s="44"/>
      <c r="P1" s="44"/>
      <c r="Q1" s="44"/>
    </row>
    <row r="2" spans="1:54" s="45" customFormat="1" ht="12.6" customHeight="1">
      <c r="A2" s="44"/>
      <c r="B2" s="370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90"/>
      <c r="N2" s="390"/>
      <c r="O2" s="44"/>
      <c r="P2" s="44"/>
      <c r="Q2" s="44"/>
    </row>
    <row r="3" spans="1:54" s="45" customFormat="1" ht="18" customHeight="1">
      <c r="A3" s="44"/>
      <c r="B3" s="370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90" t="s">
        <v>217</v>
      </c>
      <c r="N3" s="390"/>
      <c r="O3" s="44"/>
      <c r="P3" s="44"/>
      <c r="Q3" s="44"/>
    </row>
    <row r="4" spans="1:54">
      <c r="A4" s="44"/>
      <c r="B4" s="370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90" t="s">
        <v>215</v>
      </c>
      <c r="N4" s="390"/>
      <c r="O4" s="44"/>
      <c r="P4" s="44"/>
      <c r="Q4" s="44"/>
    </row>
    <row r="5" spans="1:54">
      <c r="A5" s="44"/>
      <c r="B5" s="371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90" t="s">
        <v>212</v>
      </c>
      <c r="N5" s="390"/>
      <c r="O5" s="44"/>
      <c r="P5" s="44"/>
      <c r="Q5" s="44"/>
    </row>
    <row r="6" spans="1:54" s="48" customFormat="1">
      <c r="A6" s="47"/>
      <c r="B6" s="361" t="s">
        <v>30</v>
      </c>
      <c r="C6" s="363" t="s">
        <v>31</v>
      </c>
      <c r="D6" s="363" t="s">
        <v>32</v>
      </c>
      <c r="E6" s="364" t="s">
        <v>33</v>
      </c>
      <c r="F6" s="363" t="s">
        <v>34</v>
      </c>
      <c r="G6" s="363" t="s">
        <v>14</v>
      </c>
      <c r="H6" s="372" t="s">
        <v>35</v>
      </c>
      <c r="I6" s="374" t="s">
        <v>36</v>
      </c>
      <c r="J6" s="375"/>
      <c r="K6" s="376" t="s">
        <v>28</v>
      </c>
      <c r="L6" s="376"/>
      <c r="M6" s="358" t="s">
        <v>102</v>
      </c>
      <c r="N6" s="358"/>
      <c r="O6" s="47"/>
      <c r="P6" s="47"/>
      <c r="Q6" s="47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</row>
    <row r="7" spans="1:54" s="49" customFormat="1" ht="36">
      <c r="A7" s="47"/>
      <c r="B7" s="362"/>
      <c r="C7" s="358"/>
      <c r="D7" s="358"/>
      <c r="E7" s="365"/>
      <c r="F7" s="358"/>
      <c r="G7" s="358"/>
      <c r="H7" s="373"/>
      <c r="I7" s="174" t="s">
        <v>39</v>
      </c>
      <c r="J7" s="176" t="s">
        <v>40</v>
      </c>
      <c r="K7" s="126" t="s">
        <v>43</v>
      </c>
      <c r="L7" s="126" t="s">
        <v>44</v>
      </c>
      <c r="M7" s="359" t="s">
        <v>41</v>
      </c>
      <c r="N7" s="360"/>
      <c r="O7" s="90"/>
      <c r="P7" s="47"/>
      <c r="Q7" s="47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</row>
    <row r="8" spans="1:54" s="49" customFormat="1">
      <c r="A8" s="47"/>
      <c r="B8" s="328" t="s">
        <v>183</v>
      </c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30"/>
      <c r="O8" s="47"/>
      <c r="P8" s="47"/>
      <c r="Q8" s="47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</row>
    <row r="9" spans="1:54" ht="19.5" thickBot="1">
      <c r="A9" s="44"/>
      <c r="B9" s="348">
        <v>1</v>
      </c>
      <c r="C9" s="351">
        <f>F1Concertación!C9:C23</f>
        <v>0</v>
      </c>
      <c r="D9" s="351">
        <f>F1Concertación!D9:D23</f>
        <v>0</v>
      </c>
      <c r="E9" s="343">
        <f>F1Concertación!E7:E21</f>
        <v>0</v>
      </c>
      <c r="F9" s="345">
        <f>F1Concertación!F9:F23</f>
        <v>0</v>
      </c>
      <c r="G9" s="96">
        <f>F1Concertación!G9</f>
        <v>0</v>
      </c>
      <c r="H9" s="331">
        <v>0.6</v>
      </c>
      <c r="I9" s="352">
        <f>F1Concertación!I9</f>
        <v>0</v>
      </c>
      <c r="J9" s="355"/>
      <c r="K9" s="351"/>
      <c r="L9" s="340"/>
      <c r="M9" s="334"/>
      <c r="N9" s="335"/>
      <c r="O9" s="44"/>
      <c r="P9" s="44"/>
      <c r="Q9" s="44"/>
    </row>
    <row r="10" spans="1:54" ht="19.5" thickBot="1">
      <c r="A10" s="44"/>
      <c r="B10" s="349"/>
      <c r="C10" s="346"/>
      <c r="D10" s="346"/>
      <c r="E10" s="332"/>
      <c r="F10" s="346"/>
      <c r="G10" s="97">
        <f>F1Concertación!G10</f>
        <v>0</v>
      </c>
      <c r="H10" s="332"/>
      <c r="I10" s="353"/>
      <c r="J10" s="356"/>
      <c r="K10" s="346"/>
      <c r="L10" s="341"/>
      <c r="M10" s="336"/>
      <c r="N10" s="337"/>
      <c r="O10" s="44"/>
      <c r="P10" s="44"/>
      <c r="Q10" s="44"/>
    </row>
    <row r="11" spans="1:54" ht="19.5" thickBot="1">
      <c r="A11" s="44"/>
      <c r="B11" s="349"/>
      <c r="C11" s="346"/>
      <c r="D11" s="346"/>
      <c r="E11" s="332"/>
      <c r="F11" s="346"/>
      <c r="G11" s="97">
        <f>F1Concertación!G11</f>
        <v>0</v>
      </c>
      <c r="H11" s="332"/>
      <c r="I11" s="353"/>
      <c r="J11" s="356"/>
      <c r="K11" s="346"/>
      <c r="L11" s="341"/>
      <c r="M11" s="336"/>
      <c r="N11" s="337"/>
      <c r="O11" s="44"/>
      <c r="P11" s="44"/>
      <c r="Q11" s="44"/>
    </row>
    <row r="12" spans="1:54" ht="19.5" thickBot="1">
      <c r="A12" s="44"/>
      <c r="B12" s="349"/>
      <c r="C12" s="346"/>
      <c r="D12" s="346"/>
      <c r="E12" s="332"/>
      <c r="F12" s="346"/>
      <c r="G12" s="98">
        <f>F1Concertación!G18</f>
        <v>0</v>
      </c>
      <c r="H12" s="332"/>
      <c r="I12" s="353"/>
      <c r="J12" s="356"/>
      <c r="K12" s="346"/>
      <c r="L12" s="341"/>
      <c r="M12" s="336"/>
      <c r="N12" s="337"/>
      <c r="O12" s="44"/>
      <c r="P12" s="44"/>
      <c r="Q12" s="44"/>
    </row>
    <row r="13" spans="1:54">
      <c r="A13" s="44"/>
      <c r="B13" s="350"/>
      <c r="C13" s="347"/>
      <c r="D13" s="347"/>
      <c r="E13" s="344"/>
      <c r="F13" s="347"/>
      <c r="G13" s="99">
        <f>F1Concertación!G23</f>
        <v>0</v>
      </c>
      <c r="H13" s="333"/>
      <c r="I13" s="354"/>
      <c r="J13" s="357"/>
      <c r="K13" s="347"/>
      <c r="L13" s="342"/>
      <c r="M13" s="338"/>
      <c r="N13" s="339"/>
      <c r="O13" s="44"/>
      <c r="P13" s="44"/>
      <c r="Q13" s="44"/>
    </row>
    <row r="14" spans="1:54" ht="19.5" thickBot="1">
      <c r="A14" s="50"/>
      <c r="B14" s="348">
        <v>2</v>
      </c>
      <c r="C14" s="351">
        <f>F1Concertación!C24</f>
        <v>0</v>
      </c>
      <c r="D14" s="351">
        <f>F1Concertación!D24</f>
        <v>0</v>
      </c>
      <c r="E14" s="343">
        <f>F1Concertación!E24</f>
        <v>0</v>
      </c>
      <c r="F14" s="345">
        <f>F1Concertación!F24</f>
        <v>0</v>
      </c>
      <c r="G14" s="96">
        <f>F1Concertación!G24</f>
        <v>0</v>
      </c>
      <c r="H14" s="331">
        <v>0.1</v>
      </c>
      <c r="I14" s="352">
        <f>F1Concertación!I24</f>
        <v>0</v>
      </c>
      <c r="J14" s="355"/>
      <c r="K14" s="351"/>
      <c r="L14" s="340"/>
      <c r="M14" s="334"/>
      <c r="N14" s="335"/>
      <c r="O14" s="44"/>
      <c r="P14" s="44"/>
      <c r="Q14" s="44"/>
    </row>
    <row r="15" spans="1:54" ht="19.5" thickBot="1">
      <c r="A15" s="50"/>
      <c r="B15" s="349"/>
      <c r="C15" s="346"/>
      <c r="D15" s="346"/>
      <c r="E15" s="332"/>
      <c r="F15" s="346"/>
      <c r="G15" s="97">
        <f>F1Concertación!G35</f>
        <v>0</v>
      </c>
      <c r="H15" s="332"/>
      <c r="I15" s="353"/>
      <c r="J15" s="356"/>
      <c r="K15" s="346"/>
      <c r="L15" s="341"/>
      <c r="M15" s="336"/>
      <c r="N15" s="337"/>
      <c r="O15" s="44"/>
      <c r="P15" s="44"/>
      <c r="Q15" s="44"/>
    </row>
    <row r="16" spans="1:54" ht="19.5" thickBot="1">
      <c r="A16" s="50"/>
      <c r="B16" s="349"/>
      <c r="C16" s="346"/>
      <c r="D16" s="346"/>
      <c r="E16" s="332"/>
      <c r="F16" s="346"/>
      <c r="G16" s="97">
        <f>F1Concertación!G36</f>
        <v>0</v>
      </c>
      <c r="H16" s="332"/>
      <c r="I16" s="353"/>
      <c r="J16" s="356"/>
      <c r="K16" s="346"/>
      <c r="L16" s="341"/>
      <c r="M16" s="336"/>
      <c r="N16" s="337"/>
      <c r="O16" s="44"/>
      <c r="P16" s="44"/>
      <c r="Q16" s="44"/>
    </row>
    <row r="17" spans="1:54" ht="19.5" thickBot="1">
      <c r="A17" s="50"/>
      <c r="B17" s="349"/>
      <c r="C17" s="346"/>
      <c r="D17" s="346"/>
      <c r="E17" s="332"/>
      <c r="F17" s="346"/>
      <c r="G17" s="98">
        <f>F1Concertación!G37</f>
        <v>0</v>
      </c>
      <c r="H17" s="332"/>
      <c r="I17" s="353"/>
      <c r="J17" s="356"/>
      <c r="K17" s="346"/>
      <c r="L17" s="341"/>
      <c r="M17" s="336"/>
      <c r="N17" s="337"/>
      <c r="O17" s="44"/>
      <c r="P17" s="44"/>
      <c r="Q17" s="44"/>
    </row>
    <row r="18" spans="1:54">
      <c r="A18" s="50"/>
      <c r="B18" s="350"/>
      <c r="C18" s="347"/>
      <c r="D18" s="347"/>
      <c r="E18" s="333"/>
      <c r="F18" s="347"/>
      <c r="G18" s="99">
        <f>F1Concertación!G38</f>
        <v>0</v>
      </c>
      <c r="H18" s="333"/>
      <c r="I18" s="354"/>
      <c r="J18" s="357"/>
      <c r="K18" s="347"/>
      <c r="L18" s="342"/>
      <c r="M18" s="338"/>
      <c r="N18" s="339"/>
      <c r="O18" s="44"/>
      <c r="P18" s="44"/>
      <c r="Q18" s="44"/>
    </row>
    <row r="19" spans="1:54" s="49" customFormat="1">
      <c r="A19" s="47"/>
      <c r="B19" s="328" t="s">
        <v>99</v>
      </c>
      <c r="C19" s="329"/>
      <c r="D19" s="329"/>
      <c r="E19" s="329"/>
      <c r="F19" s="329"/>
      <c r="G19" s="329"/>
      <c r="H19" s="329"/>
      <c r="I19" s="329"/>
      <c r="J19" s="329"/>
      <c r="K19" s="329"/>
      <c r="L19" s="329"/>
      <c r="M19" s="329"/>
      <c r="N19" s="330"/>
      <c r="O19" s="47"/>
      <c r="P19" s="47"/>
      <c r="Q19" s="47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</row>
    <row r="20" spans="1:54" ht="19.5" thickBot="1">
      <c r="A20" s="44"/>
      <c r="B20" s="348">
        <v>3</v>
      </c>
      <c r="C20" s="351">
        <f>F1Concertación!C40</f>
        <v>0</v>
      </c>
      <c r="D20" s="351">
        <f>F1Concertación!D40</f>
        <v>0</v>
      </c>
      <c r="E20" s="343">
        <f>F1Concertación!E40</f>
        <v>0</v>
      </c>
      <c r="F20" s="345">
        <f>F1Concertación!F40</f>
        <v>0</v>
      </c>
      <c r="G20" s="96">
        <f>F1Concertación!G40</f>
        <v>0</v>
      </c>
      <c r="H20" s="331">
        <v>0.1</v>
      </c>
      <c r="I20" s="352">
        <f>F1Concertación!I40</f>
        <v>0</v>
      </c>
      <c r="J20" s="355"/>
      <c r="K20" s="351"/>
      <c r="L20" s="340"/>
      <c r="M20" s="334"/>
      <c r="N20" s="335"/>
      <c r="O20" s="44"/>
      <c r="P20" s="44"/>
      <c r="Q20" s="44"/>
    </row>
    <row r="21" spans="1:54" ht="19.5" thickBot="1">
      <c r="A21" s="44"/>
      <c r="B21" s="349"/>
      <c r="C21" s="346"/>
      <c r="D21" s="346"/>
      <c r="E21" s="332"/>
      <c r="F21" s="346"/>
      <c r="G21" s="97">
        <f>F1Concertación!G52</f>
        <v>0</v>
      </c>
      <c r="H21" s="332"/>
      <c r="I21" s="353"/>
      <c r="J21" s="356"/>
      <c r="K21" s="346"/>
      <c r="L21" s="341"/>
      <c r="M21" s="336"/>
      <c r="N21" s="337"/>
      <c r="O21" s="44"/>
      <c r="P21" s="44"/>
      <c r="Q21" s="44"/>
    </row>
    <row r="22" spans="1:54" ht="19.5" thickBot="1">
      <c r="A22" s="44"/>
      <c r="B22" s="349"/>
      <c r="C22" s="346"/>
      <c r="D22" s="346"/>
      <c r="E22" s="332"/>
      <c r="F22" s="346"/>
      <c r="G22" s="97">
        <f>F1Concertación!G43</f>
        <v>0</v>
      </c>
      <c r="H22" s="332"/>
      <c r="I22" s="353"/>
      <c r="J22" s="356"/>
      <c r="K22" s="346"/>
      <c r="L22" s="341"/>
      <c r="M22" s="336"/>
      <c r="N22" s="337"/>
      <c r="O22" s="44"/>
      <c r="P22" s="44"/>
      <c r="Q22" s="44"/>
    </row>
    <row r="23" spans="1:54" ht="19.5" thickBot="1">
      <c r="A23" s="44"/>
      <c r="B23" s="349"/>
      <c r="C23" s="346"/>
      <c r="D23" s="346"/>
      <c r="E23" s="332"/>
      <c r="F23" s="346"/>
      <c r="G23" s="98">
        <f>F1Concertación!G44</f>
        <v>0</v>
      </c>
      <c r="H23" s="332"/>
      <c r="I23" s="353"/>
      <c r="J23" s="356"/>
      <c r="K23" s="346"/>
      <c r="L23" s="341"/>
      <c r="M23" s="336"/>
      <c r="N23" s="337"/>
      <c r="O23" s="44"/>
      <c r="P23" s="44"/>
      <c r="Q23" s="44"/>
    </row>
    <row r="24" spans="1:54">
      <c r="A24" s="44"/>
      <c r="B24" s="350"/>
      <c r="C24" s="347"/>
      <c r="D24" s="347"/>
      <c r="E24" s="333"/>
      <c r="F24" s="347"/>
      <c r="G24" s="99">
        <f>F1Concertación!G45</f>
        <v>0</v>
      </c>
      <c r="H24" s="333"/>
      <c r="I24" s="354"/>
      <c r="J24" s="357"/>
      <c r="K24" s="347"/>
      <c r="L24" s="342"/>
      <c r="M24" s="338"/>
      <c r="N24" s="339"/>
      <c r="O24" s="44"/>
      <c r="P24" s="44"/>
      <c r="Q24" s="44"/>
    </row>
    <row r="25" spans="1:54" s="49" customFormat="1">
      <c r="A25" s="47"/>
      <c r="B25" s="328" t="s">
        <v>100</v>
      </c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30"/>
      <c r="O25" s="47"/>
      <c r="P25" s="47"/>
      <c r="Q25" s="47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</row>
    <row r="26" spans="1:54" ht="19.5" thickBot="1">
      <c r="A26" s="44"/>
      <c r="B26" s="348">
        <v>4</v>
      </c>
      <c r="C26" s="351">
        <f>F1Concertación!C51</f>
        <v>0</v>
      </c>
      <c r="D26" s="351">
        <f>F1Concertación!D51</f>
        <v>0</v>
      </c>
      <c r="E26" s="343">
        <f>F1Concertación!E51</f>
        <v>0</v>
      </c>
      <c r="F26" s="345">
        <f>F1Concertación!F51</f>
        <v>0</v>
      </c>
      <c r="G26" s="96">
        <f>F1Concertación!G51</f>
        <v>0</v>
      </c>
      <c r="H26" s="331">
        <v>0.1</v>
      </c>
      <c r="I26" s="352">
        <f>F1Concertación!I51</f>
        <v>0</v>
      </c>
      <c r="J26" s="355"/>
      <c r="K26" s="351"/>
      <c r="L26" s="340"/>
      <c r="M26" s="334"/>
      <c r="N26" s="335"/>
      <c r="O26" s="44"/>
      <c r="P26" s="44"/>
      <c r="Q26" s="44"/>
    </row>
    <row r="27" spans="1:54" ht="19.5" thickBot="1">
      <c r="A27" s="44"/>
      <c r="B27" s="349"/>
      <c r="C27" s="346"/>
      <c r="D27" s="346"/>
      <c r="E27" s="332"/>
      <c r="F27" s="346"/>
      <c r="G27" s="97">
        <f>F1Concertación!G52</f>
        <v>0</v>
      </c>
      <c r="H27" s="332"/>
      <c r="I27" s="353"/>
      <c r="J27" s="356"/>
      <c r="K27" s="346"/>
      <c r="L27" s="341"/>
      <c r="M27" s="336"/>
      <c r="N27" s="337"/>
      <c r="O27" s="44"/>
      <c r="P27" s="44"/>
      <c r="Q27" s="44"/>
    </row>
    <row r="28" spans="1:54" ht="19.5" thickBot="1">
      <c r="A28" s="44"/>
      <c r="B28" s="349"/>
      <c r="C28" s="346"/>
      <c r="D28" s="346"/>
      <c r="E28" s="332"/>
      <c r="F28" s="346"/>
      <c r="G28" s="97">
        <f>F1Concertación!G53</f>
        <v>0</v>
      </c>
      <c r="H28" s="332"/>
      <c r="I28" s="353"/>
      <c r="J28" s="356"/>
      <c r="K28" s="346"/>
      <c r="L28" s="341"/>
      <c r="M28" s="336"/>
      <c r="N28" s="337"/>
      <c r="O28" s="44"/>
      <c r="P28" s="44"/>
      <c r="Q28" s="44"/>
    </row>
    <row r="29" spans="1:54" ht="19.5" thickBot="1">
      <c r="A29" s="44"/>
      <c r="B29" s="349"/>
      <c r="C29" s="346"/>
      <c r="D29" s="346"/>
      <c r="E29" s="332"/>
      <c r="F29" s="346"/>
      <c r="G29" s="98">
        <f>F1Concertación!G54</f>
        <v>0</v>
      </c>
      <c r="H29" s="332"/>
      <c r="I29" s="353"/>
      <c r="J29" s="356"/>
      <c r="K29" s="346"/>
      <c r="L29" s="341"/>
      <c r="M29" s="336"/>
      <c r="N29" s="337"/>
      <c r="O29" s="44"/>
      <c r="P29" s="44"/>
      <c r="Q29" s="44"/>
    </row>
    <row r="30" spans="1:54">
      <c r="A30" s="44"/>
      <c r="B30" s="350"/>
      <c r="C30" s="347"/>
      <c r="D30" s="347"/>
      <c r="E30" s="333"/>
      <c r="F30" s="347"/>
      <c r="G30" s="99">
        <f>F1Concertación!G55</f>
        <v>0</v>
      </c>
      <c r="H30" s="333"/>
      <c r="I30" s="354"/>
      <c r="J30" s="357"/>
      <c r="K30" s="347"/>
      <c r="L30" s="342"/>
      <c r="M30" s="338"/>
      <c r="N30" s="339"/>
      <c r="O30" s="44"/>
      <c r="P30" s="44"/>
      <c r="Q30" s="44"/>
    </row>
    <row r="31" spans="1:54" s="49" customFormat="1">
      <c r="A31" s="47"/>
      <c r="B31" s="328" t="s">
        <v>101</v>
      </c>
      <c r="C31" s="329"/>
      <c r="D31" s="329"/>
      <c r="E31" s="329"/>
      <c r="F31" s="329"/>
      <c r="G31" s="329"/>
      <c r="H31" s="329"/>
      <c r="I31" s="329"/>
      <c r="J31" s="329"/>
      <c r="K31" s="329"/>
      <c r="L31" s="329"/>
      <c r="M31" s="329"/>
      <c r="N31" s="330"/>
      <c r="O31" s="47"/>
      <c r="P31" s="47"/>
      <c r="Q31" s="47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</row>
    <row r="32" spans="1:54" ht="56.45" customHeight="1" thickBot="1">
      <c r="A32" s="44"/>
      <c r="B32" s="391">
        <v>5</v>
      </c>
      <c r="C32" s="381">
        <f>F1Concertación!C57</f>
        <v>0</v>
      </c>
      <c r="D32" s="381">
        <f>F1Concertación!D57</f>
        <v>0</v>
      </c>
      <c r="E32" s="383">
        <f>F1Concertación!E57</f>
        <v>0</v>
      </c>
      <c r="F32" s="385">
        <f>F1Concertación!F57</f>
        <v>0</v>
      </c>
      <c r="G32" s="97">
        <f>F1Concertación!G57</f>
        <v>0</v>
      </c>
      <c r="H32" s="386">
        <v>0.1</v>
      </c>
      <c r="I32" s="352">
        <f>F1Concertación!I57</f>
        <v>0</v>
      </c>
      <c r="J32" s="387"/>
      <c r="K32" s="351"/>
      <c r="L32" s="340"/>
      <c r="M32" s="334"/>
      <c r="N32" s="335"/>
      <c r="O32" s="44"/>
      <c r="P32" s="44"/>
      <c r="Q32" s="44"/>
    </row>
    <row r="33" spans="1:17" ht="52.15" customHeight="1" thickBot="1">
      <c r="A33" s="44"/>
      <c r="B33" s="391"/>
      <c r="C33" s="381"/>
      <c r="D33" s="381"/>
      <c r="E33" s="383"/>
      <c r="F33" s="381"/>
      <c r="G33" s="98">
        <f>F1Concertación!G58</f>
        <v>0</v>
      </c>
      <c r="H33" s="383"/>
      <c r="I33" s="353"/>
      <c r="J33" s="388"/>
      <c r="K33" s="346"/>
      <c r="L33" s="341"/>
      <c r="M33" s="336"/>
      <c r="N33" s="337"/>
      <c r="O33" s="44"/>
      <c r="P33" s="44"/>
      <c r="Q33" s="44"/>
    </row>
    <row r="34" spans="1:17" ht="19.5" thickBot="1">
      <c r="A34" s="44"/>
      <c r="B34" s="391"/>
      <c r="C34" s="381"/>
      <c r="D34" s="381"/>
      <c r="E34" s="383"/>
      <c r="F34" s="381"/>
      <c r="G34" s="99">
        <f>F1Concertación!G59</f>
        <v>0</v>
      </c>
      <c r="H34" s="383"/>
      <c r="I34" s="353"/>
      <c r="J34" s="388"/>
      <c r="K34" s="346"/>
      <c r="L34" s="341"/>
      <c r="M34" s="336"/>
      <c r="N34" s="337"/>
      <c r="O34" s="44"/>
      <c r="P34" s="44"/>
      <c r="Q34" s="44"/>
    </row>
    <row r="35" spans="1:17" ht="19.5" thickBot="1">
      <c r="A35" s="44"/>
      <c r="B35" s="391"/>
      <c r="C35" s="381"/>
      <c r="D35" s="381"/>
      <c r="E35" s="383"/>
      <c r="F35" s="381"/>
      <c r="G35" s="100">
        <f>F1Concertación!G60</f>
        <v>0</v>
      </c>
      <c r="H35" s="383"/>
      <c r="I35" s="353"/>
      <c r="J35" s="388"/>
      <c r="K35" s="346"/>
      <c r="L35" s="341"/>
      <c r="M35" s="336"/>
      <c r="N35" s="337"/>
      <c r="O35" s="44"/>
      <c r="P35" s="44"/>
      <c r="Q35" s="44"/>
    </row>
    <row r="36" spans="1:17">
      <c r="A36" s="44"/>
      <c r="B36" s="391"/>
      <c r="C36" s="382"/>
      <c r="D36" s="382"/>
      <c r="E36" s="384"/>
      <c r="F36" s="382"/>
      <c r="G36" s="101">
        <f>F1Concertación!G61</f>
        <v>0</v>
      </c>
      <c r="H36" s="383"/>
      <c r="I36" s="354"/>
      <c r="J36" s="389"/>
      <c r="K36" s="347"/>
      <c r="L36" s="342"/>
      <c r="M36" s="338"/>
      <c r="N36" s="339"/>
      <c r="O36" s="44"/>
      <c r="P36" s="44"/>
      <c r="Q36" s="44"/>
    </row>
    <row r="37" spans="1:17">
      <c r="A37" s="44"/>
      <c r="B37" s="328" t="s">
        <v>45</v>
      </c>
      <c r="C37" s="329"/>
      <c r="D37" s="329"/>
      <c r="E37" s="329"/>
      <c r="F37" s="329"/>
      <c r="G37" s="329"/>
      <c r="H37" s="168">
        <f>IF(SUM(H32)&gt;100%,"supera el 100%",SUM(H9:H36))</f>
        <v>0.99999999999999989</v>
      </c>
      <c r="I37" s="175"/>
      <c r="J37" s="177"/>
      <c r="K37" s="127"/>
      <c r="L37" s="128"/>
      <c r="M37" s="127"/>
      <c r="N37" s="129"/>
      <c r="O37" s="44"/>
      <c r="P37" s="44"/>
      <c r="Q37" s="44"/>
    </row>
    <row r="38" spans="1:17">
      <c r="A38" s="44"/>
      <c r="B38" s="26"/>
      <c r="C38" s="27"/>
      <c r="D38" s="27"/>
      <c r="E38" s="169"/>
      <c r="F38" s="27"/>
      <c r="G38" s="102"/>
      <c r="H38" s="169"/>
      <c r="I38" s="169"/>
      <c r="J38" s="169"/>
      <c r="K38" s="27"/>
      <c r="L38" s="92"/>
      <c r="M38" s="92"/>
      <c r="N38" s="93"/>
      <c r="O38" s="44"/>
      <c r="P38" s="44"/>
      <c r="Q38" s="44"/>
    </row>
    <row r="39" spans="1:17">
      <c r="A39" s="44"/>
      <c r="B39" s="28"/>
      <c r="C39" s="29"/>
      <c r="D39" s="29"/>
      <c r="E39" s="111"/>
      <c r="F39" s="29"/>
      <c r="G39" s="34"/>
      <c r="H39" s="111"/>
      <c r="I39" s="111"/>
      <c r="J39" s="111"/>
      <c r="K39" s="29"/>
      <c r="L39" s="94"/>
      <c r="M39" s="94"/>
      <c r="N39" s="53"/>
      <c r="O39" s="44"/>
      <c r="P39" s="44"/>
      <c r="Q39" s="44"/>
    </row>
    <row r="40" spans="1:17">
      <c r="A40" s="44"/>
      <c r="B40" s="28"/>
      <c r="C40" s="29"/>
      <c r="D40" s="29"/>
      <c r="E40" s="111"/>
      <c r="F40" s="29"/>
      <c r="G40" s="34"/>
      <c r="H40" s="111"/>
      <c r="I40" s="111"/>
      <c r="J40" s="111"/>
      <c r="K40" s="29"/>
      <c r="L40" s="94"/>
      <c r="M40" s="94"/>
      <c r="N40" s="53"/>
      <c r="O40" s="44"/>
      <c r="P40" s="44"/>
      <c r="Q40" s="44"/>
    </row>
    <row r="41" spans="1:17">
      <c r="A41" s="44"/>
      <c r="B41" s="28"/>
      <c r="C41" s="29"/>
      <c r="D41" s="29"/>
      <c r="E41" s="111"/>
      <c r="F41" s="29"/>
      <c r="G41" s="34"/>
      <c r="H41" s="111"/>
      <c r="I41" s="111"/>
      <c r="J41" s="111"/>
      <c r="K41" s="29"/>
      <c r="L41" s="94"/>
      <c r="M41" s="94"/>
      <c r="N41" s="53"/>
      <c r="O41" s="44"/>
      <c r="P41" s="44"/>
      <c r="Q41" s="44"/>
    </row>
    <row r="42" spans="1:17">
      <c r="A42" s="44"/>
      <c r="B42" s="28"/>
      <c r="C42" s="29"/>
      <c r="D42" s="29"/>
      <c r="E42" s="111"/>
      <c r="F42" s="29"/>
      <c r="G42" s="34"/>
      <c r="H42" s="111"/>
      <c r="I42" s="111"/>
      <c r="J42" s="111"/>
      <c r="K42" s="29"/>
      <c r="L42" s="94"/>
      <c r="M42" s="94"/>
      <c r="N42" s="53"/>
      <c r="O42" s="44"/>
      <c r="P42" s="44"/>
      <c r="Q42" s="44"/>
    </row>
    <row r="43" spans="1:17">
      <c r="A43" s="44"/>
      <c r="B43" s="30"/>
      <c r="C43" s="51" t="s">
        <v>46</v>
      </c>
      <c r="D43" s="377"/>
      <c r="E43" s="377"/>
      <c r="F43" s="52"/>
      <c r="G43" s="378"/>
      <c r="H43" s="378"/>
      <c r="I43" s="378"/>
      <c r="J43" s="172"/>
      <c r="K43" s="378"/>
      <c r="L43" s="378"/>
      <c r="M43" s="378"/>
      <c r="N43" s="53"/>
      <c r="O43" s="44"/>
      <c r="P43" s="44"/>
      <c r="Q43" s="44"/>
    </row>
    <row r="44" spans="1:17">
      <c r="A44" s="44"/>
      <c r="B44" s="30"/>
      <c r="C44" s="51" t="s">
        <v>47</v>
      </c>
      <c r="D44" s="379">
        <f>F1Concertación!D78:E78</f>
        <v>0</v>
      </c>
      <c r="E44" s="379"/>
      <c r="F44" s="52"/>
      <c r="G44" s="380" t="s">
        <v>48</v>
      </c>
      <c r="H44" s="380"/>
      <c r="I44" s="380"/>
      <c r="J44" s="172"/>
      <c r="K44" s="380" t="s">
        <v>49</v>
      </c>
      <c r="L44" s="380"/>
      <c r="M44" s="380"/>
      <c r="N44" s="95"/>
      <c r="O44" s="44"/>
      <c r="P44" s="44"/>
      <c r="Q44" s="44"/>
    </row>
    <row r="45" spans="1:17">
      <c r="A45" s="44"/>
      <c r="B45" s="31"/>
      <c r="C45" s="54"/>
      <c r="D45" s="55"/>
      <c r="E45" s="170"/>
      <c r="F45" s="55"/>
      <c r="G45" s="103"/>
      <c r="H45" s="170"/>
      <c r="I45" s="170"/>
      <c r="J45" s="170"/>
      <c r="K45" s="55"/>
      <c r="L45" s="55"/>
      <c r="M45" s="55"/>
      <c r="N45" s="56"/>
      <c r="O45" s="44"/>
      <c r="P45" s="44"/>
      <c r="Q45" s="44"/>
    </row>
    <row r="46" spans="1:17" s="45" customFormat="1">
      <c r="A46" s="44"/>
      <c r="B46" s="57"/>
      <c r="C46" s="58"/>
      <c r="D46" s="58"/>
      <c r="E46" s="171"/>
      <c r="F46" s="58"/>
      <c r="G46" s="104"/>
      <c r="H46" s="171"/>
      <c r="I46" s="171"/>
      <c r="J46" s="171"/>
      <c r="K46" s="58"/>
      <c r="L46" s="58"/>
      <c r="M46" s="58"/>
      <c r="N46" s="58"/>
      <c r="O46" s="44"/>
      <c r="P46" s="44"/>
      <c r="Q46" s="44"/>
    </row>
    <row r="47" spans="1:17" s="45" customFormat="1">
      <c r="A47" s="44"/>
      <c r="B47" s="57"/>
      <c r="C47" s="58"/>
      <c r="D47" s="58"/>
      <c r="E47" s="171"/>
      <c r="F47" s="58"/>
      <c r="G47" s="104"/>
      <c r="H47" s="171"/>
      <c r="I47" s="171"/>
      <c r="J47" s="171"/>
      <c r="K47" s="58"/>
      <c r="L47" s="58"/>
      <c r="M47" s="58"/>
      <c r="N47" s="58"/>
      <c r="O47" s="44"/>
      <c r="P47" s="44"/>
      <c r="Q47" s="44"/>
    </row>
    <row r="48" spans="1:17" s="45" customFormat="1">
      <c r="B48" s="33"/>
      <c r="C48" s="52"/>
      <c r="D48" s="52"/>
      <c r="E48" s="172"/>
      <c r="F48" s="52"/>
      <c r="G48" s="105"/>
      <c r="H48" s="172"/>
      <c r="I48" s="172"/>
      <c r="J48" s="172"/>
      <c r="K48" s="52"/>
      <c r="L48" s="52"/>
      <c r="M48" s="52"/>
      <c r="N48" s="52"/>
    </row>
    <row r="49" spans="2:14" s="45" customFormat="1">
      <c r="B49" s="33"/>
      <c r="C49" s="52"/>
      <c r="D49" s="52"/>
      <c r="E49" s="172"/>
      <c r="F49" s="52"/>
      <c r="G49" s="105"/>
      <c r="H49" s="172"/>
      <c r="I49" s="172"/>
      <c r="J49" s="172"/>
      <c r="K49" s="52"/>
      <c r="L49" s="52"/>
      <c r="M49" s="52"/>
      <c r="N49" s="52"/>
    </row>
    <row r="50" spans="2:14" s="45" customFormat="1">
      <c r="B50" s="33"/>
      <c r="C50" s="52"/>
      <c r="D50" s="52"/>
      <c r="E50" s="172"/>
      <c r="F50" s="52"/>
      <c r="G50" s="105"/>
      <c r="H50" s="172"/>
      <c r="I50" s="172"/>
      <c r="J50" s="172"/>
      <c r="K50" s="52"/>
      <c r="L50" s="52"/>
      <c r="M50" s="52"/>
      <c r="N50" s="52"/>
    </row>
    <row r="51" spans="2:14" s="45" customFormat="1">
      <c r="B51" s="33"/>
      <c r="C51" s="52"/>
      <c r="D51" s="52"/>
      <c r="E51" s="172"/>
      <c r="F51" s="52"/>
      <c r="G51" s="105"/>
      <c r="H51" s="172"/>
      <c r="I51" s="172"/>
      <c r="J51" s="172"/>
      <c r="K51" s="52"/>
      <c r="L51" s="52"/>
      <c r="M51" s="52"/>
      <c r="N51" s="52"/>
    </row>
    <row r="52" spans="2:14" s="45" customFormat="1">
      <c r="B52" s="33"/>
      <c r="C52" s="52"/>
      <c r="D52" s="52"/>
      <c r="E52" s="172"/>
      <c r="F52" s="52"/>
      <c r="G52" s="105"/>
      <c r="H52" s="172"/>
      <c r="I52" s="172"/>
      <c r="J52" s="172"/>
      <c r="K52" s="52"/>
      <c r="L52" s="52"/>
      <c r="M52" s="52"/>
      <c r="N52" s="52"/>
    </row>
    <row r="53" spans="2:14" s="45" customFormat="1">
      <c r="B53" s="33"/>
      <c r="C53" s="52"/>
      <c r="D53" s="52"/>
      <c r="E53" s="172"/>
      <c r="F53" s="52"/>
      <c r="G53" s="105"/>
      <c r="H53" s="172"/>
      <c r="I53" s="172"/>
      <c r="J53" s="172"/>
      <c r="K53" s="52"/>
      <c r="L53" s="52"/>
      <c r="M53" s="52"/>
      <c r="N53" s="52"/>
    </row>
    <row r="54" spans="2:14" s="45" customFormat="1">
      <c r="B54" s="33"/>
      <c r="C54" s="52"/>
      <c r="D54" s="52"/>
      <c r="E54" s="172"/>
      <c r="F54" s="52"/>
      <c r="G54" s="105"/>
      <c r="H54" s="172"/>
      <c r="I54" s="172"/>
      <c r="J54" s="172"/>
      <c r="K54" s="52"/>
      <c r="L54" s="52"/>
      <c r="M54" s="52"/>
      <c r="N54" s="52"/>
    </row>
    <row r="55" spans="2:14" s="45" customFormat="1">
      <c r="B55" s="33"/>
      <c r="C55" s="52"/>
      <c r="D55" s="52"/>
      <c r="E55" s="172"/>
      <c r="F55" s="52"/>
      <c r="G55" s="105"/>
      <c r="H55" s="172"/>
      <c r="I55" s="172"/>
      <c r="J55" s="172"/>
      <c r="K55" s="52"/>
      <c r="L55" s="52"/>
      <c r="M55" s="52"/>
      <c r="N55" s="52"/>
    </row>
    <row r="56" spans="2:14" s="45" customFormat="1">
      <c r="B56" s="10"/>
      <c r="E56" s="173"/>
      <c r="G56" s="106"/>
      <c r="H56" s="173"/>
      <c r="I56" s="173"/>
      <c r="J56" s="173"/>
    </row>
    <row r="57" spans="2:14" s="45" customFormat="1">
      <c r="B57" s="10"/>
      <c r="E57" s="173"/>
      <c r="G57" s="106"/>
      <c r="H57" s="173"/>
      <c r="I57" s="173"/>
      <c r="J57" s="173"/>
    </row>
    <row r="58" spans="2:14" s="45" customFormat="1">
      <c r="B58" s="10"/>
      <c r="E58" s="173"/>
      <c r="G58" s="106"/>
      <c r="H58" s="173"/>
      <c r="I58" s="173"/>
      <c r="J58" s="173"/>
    </row>
    <row r="59" spans="2:14" s="45" customFormat="1">
      <c r="B59" s="10"/>
      <c r="E59" s="173"/>
      <c r="G59" s="106"/>
      <c r="H59" s="173"/>
      <c r="I59" s="173"/>
      <c r="J59" s="173"/>
    </row>
    <row r="60" spans="2:14" s="45" customFormat="1">
      <c r="B60" s="10"/>
      <c r="E60" s="173"/>
      <c r="G60" s="106"/>
      <c r="H60" s="173"/>
      <c r="I60" s="173"/>
      <c r="J60" s="173"/>
    </row>
    <row r="61" spans="2:14" s="45" customFormat="1">
      <c r="B61" s="10"/>
      <c r="E61" s="173"/>
      <c r="G61" s="106"/>
      <c r="H61" s="173"/>
      <c r="I61" s="173"/>
      <c r="J61" s="173"/>
    </row>
    <row r="62" spans="2:14" s="45" customFormat="1">
      <c r="B62" s="10"/>
      <c r="E62" s="173"/>
      <c r="G62" s="106"/>
      <c r="H62" s="173"/>
      <c r="I62" s="173"/>
      <c r="J62" s="173"/>
    </row>
    <row r="63" spans="2:14" s="45" customFormat="1">
      <c r="B63" s="10"/>
      <c r="E63" s="173"/>
      <c r="G63" s="106"/>
      <c r="H63" s="173"/>
      <c r="I63" s="173"/>
      <c r="J63" s="173"/>
    </row>
    <row r="64" spans="2:14" s="45" customFormat="1">
      <c r="B64" s="10"/>
      <c r="E64" s="173"/>
      <c r="G64" s="106"/>
      <c r="H64" s="173"/>
      <c r="I64" s="173"/>
      <c r="J64" s="173"/>
    </row>
    <row r="65" spans="2:10" s="45" customFormat="1">
      <c r="B65" s="10"/>
      <c r="E65" s="173"/>
      <c r="G65" s="106"/>
      <c r="H65" s="173"/>
      <c r="I65" s="173"/>
      <c r="J65" s="173"/>
    </row>
    <row r="66" spans="2:10" s="45" customFormat="1">
      <c r="B66" s="10"/>
      <c r="E66" s="173"/>
      <c r="G66" s="106"/>
      <c r="H66" s="173"/>
      <c r="I66" s="173"/>
      <c r="J66" s="173"/>
    </row>
    <row r="67" spans="2:10" s="45" customFormat="1">
      <c r="B67" s="10"/>
      <c r="E67" s="173"/>
      <c r="G67" s="106"/>
      <c r="H67" s="173"/>
      <c r="I67" s="173"/>
      <c r="J67" s="173"/>
    </row>
    <row r="68" spans="2:10" s="45" customFormat="1">
      <c r="B68" s="10"/>
      <c r="E68" s="173"/>
      <c r="G68" s="106"/>
      <c r="H68" s="173"/>
      <c r="I68" s="173"/>
      <c r="J68" s="173"/>
    </row>
    <row r="69" spans="2:10" s="45" customFormat="1">
      <c r="B69" s="10"/>
      <c r="E69" s="173"/>
      <c r="G69" s="106"/>
      <c r="H69" s="173"/>
      <c r="I69" s="173"/>
      <c r="J69" s="173"/>
    </row>
    <row r="70" spans="2:10" s="45" customFormat="1">
      <c r="B70" s="10"/>
      <c r="E70" s="173"/>
      <c r="G70" s="106"/>
      <c r="H70" s="173"/>
      <c r="I70" s="173"/>
      <c r="J70" s="173"/>
    </row>
    <row r="71" spans="2:10" s="45" customFormat="1">
      <c r="B71" s="10"/>
      <c r="E71" s="173"/>
      <c r="G71" s="106"/>
      <c r="H71" s="173"/>
      <c r="I71" s="173"/>
      <c r="J71" s="173"/>
    </row>
    <row r="72" spans="2:10" s="45" customFormat="1">
      <c r="B72" s="10"/>
      <c r="E72" s="173"/>
      <c r="G72" s="106"/>
      <c r="H72" s="173"/>
      <c r="I72" s="173"/>
      <c r="J72" s="173"/>
    </row>
    <row r="73" spans="2:10" s="45" customFormat="1">
      <c r="B73" s="10"/>
      <c r="E73" s="173"/>
      <c r="G73" s="106"/>
      <c r="H73" s="173"/>
      <c r="I73" s="173"/>
      <c r="J73" s="173"/>
    </row>
    <row r="74" spans="2:10" s="45" customFormat="1">
      <c r="B74" s="10"/>
      <c r="E74" s="173"/>
      <c r="G74" s="106"/>
      <c r="H74" s="173"/>
      <c r="I74" s="173"/>
      <c r="J74" s="173"/>
    </row>
    <row r="75" spans="2:10" s="45" customFormat="1">
      <c r="B75" s="10"/>
      <c r="E75" s="173"/>
      <c r="G75" s="106"/>
      <c r="H75" s="173"/>
      <c r="I75" s="173"/>
      <c r="J75" s="173"/>
    </row>
    <row r="76" spans="2:10" s="45" customFormat="1">
      <c r="B76" s="10"/>
      <c r="E76" s="173"/>
      <c r="G76" s="106"/>
      <c r="H76" s="173"/>
      <c r="I76" s="173"/>
      <c r="J76" s="173"/>
    </row>
    <row r="77" spans="2:10" s="45" customFormat="1">
      <c r="B77" s="10"/>
      <c r="E77" s="173"/>
      <c r="G77" s="106"/>
      <c r="H77" s="173"/>
      <c r="I77" s="173"/>
      <c r="J77" s="173"/>
    </row>
    <row r="78" spans="2:10" s="45" customFormat="1">
      <c r="B78" s="10"/>
      <c r="E78" s="173"/>
      <c r="G78" s="106"/>
      <c r="H78" s="173"/>
      <c r="I78" s="173"/>
      <c r="J78" s="173"/>
    </row>
    <row r="79" spans="2:10" s="45" customFormat="1">
      <c r="B79" s="10"/>
      <c r="E79" s="173"/>
      <c r="G79" s="106"/>
      <c r="H79" s="173"/>
      <c r="I79" s="173"/>
      <c r="J79" s="173"/>
    </row>
    <row r="80" spans="2:10" s="45" customFormat="1">
      <c r="B80" s="10"/>
      <c r="E80" s="173"/>
      <c r="G80" s="106"/>
      <c r="H80" s="173"/>
      <c r="I80" s="173"/>
      <c r="J80" s="173"/>
    </row>
    <row r="81" spans="2:10" s="45" customFormat="1">
      <c r="B81" s="10"/>
      <c r="E81" s="173"/>
      <c r="G81" s="106"/>
      <c r="H81" s="173"/>
      <c r="I81" s="173"/>
      <c r="J81" s="173"/>
    </row>
    <row r="82" spans="2:10" s="45" customFormat="1">
      <c r="B82" s="10"/>
      <c r="E82" s="173"/>
      <c r="G82" s="106"/>
      <c r="H82" s="173"/>
      <c r="I82" s="173"/>
      <c r="J82" s="173"/>
    </row>
    <row r="83" spans="2:10" s="45" customFormat="1">
      <c r="B83" s="10"/>
      <c r="E83" s="173"/>
      <c r="G83" s="106"/>
      <c r="H83" s="173"/>
      <c r="I83" s="173"/>
      <c r="J83" s="173"/>
    </row>
    <row r="84" spans="2:10" s="45" customFormat="1">
      <c r="B84" s="10"/>
      <c r="E84" s="173"/>
      <c r="G84" s="106"/>
      <c r="H84" s="173"/>
      <c r="I84" s="173"/>
      <c r="J84" s="173"/>
    </row>
    <row r="85" spans="2:10" s="45" customFormat="1">
      <c r="B85" s="10"/>
      <c r="E85" s="173"/>
      <c r="G85" s="106"/>
      <c r="H85" s="173"/>
      <c r="I85" s="173"/>
      <c r="J85" s="173"/>
    </row>
    <row r="86" spans="2:10" s="45" customFormat="1">
      <c r="B86" s="10"/>
      <c r="E86" s="173"/>
      <c r="G86" s="106"/>
      <c r="H86" s="173"/>
      <c r="I86" s="173"/>
      <c r="J86" s="173"/>
    </row>
    <row r="87" spans="2:10" s="45" customFormat="1">
      <c r="B87" s="10"/>
      <c r="E87" s="173"/>
      <c r="G87" s="106"/>
      <c r="H87" s="173"/>
      <c r="I87" s="173"/>
      <c r="J87" s="173"/>
    </row>
    <row r="88" spans="2:10" s="45" customFormat="1">
      <c r="B88" s="10"/>
      <c r="E88" s="173"/>
      <c r="G88" s="106"/>
      <c r="H88" s="173"/>
      <c r="I88" s="173"/>
      <c r="J88" s="173"/>
    </row>
    <row r="89" spans="2:10" s="45" customFormat="1">
      <c r="B89" s="10"/>
      <c r="E89" s="173"/>
      <c r="G89" s="106"/>
      <c r="H89" s="173"/>
      <c r="I89" s="173"/>
      <c r="J89" s="173"/>
    </row>
    <row r="90" spans="2:10" s="45" customFormat="1">
      <c r="B90" s="10"/>
      <c r="E90" s="173"/>
      <c r="G90" s="106"/>
      <c r="H90" s="173"/>
      <c r="I90" s="173"/>
      <c r="J90" s="173"/>
    </row>
    <row r="91" spans="2:10" s="45" customFormat="1">
      <c r="B91" s="10"/>
      <c r="E91" s="173"/>
      <c r="G91" s="106"/>
      <c r="H91" s="173"/>
      <c r="I91" s="173"/>
      <c r="J91" s="173"/>
    </row>
  </sheetData>
  <sheetProtection algorithmName="SHA-512" hashValue="aoFj5G49hfpC7VxTDxoL/ZYIwX3CxjfJUGd4zFeImMn/IHKxoLUi3fdQP75YQ1GwNeiRiyYgqAN/xszelw+iqA==" saltValue="xGqajc04NACJRHCm2NuNDA==" spinCount="100000" sheet="1" objects="1" scenarios="1"/>
  <mergeCells count="83">
    <mergeCell ref="M3:N3"/>
    <mergeCell ref="M4:N4"/>
    <mergeCell ref="M5:N5"/>
    <mergeCell ref="M1:N2"/>
    <mergeCell ref="B32:B36"/>
    <mergeCell ref="C32:C36"/>
    <mergeCell ref="K26:K30"/>
    <mergeCell ref="L26:L30"/>
    <mergeCell ref="B25:N25"/>
    <mergeCell ref="B26:B30"/>
    <mergeCell ref="C26:C30"/>
    <mergeCell ref="D26:D30"/>
    <mergeCell ref="M14:N18"/>
    <mergeCell ref="M20:N24"/>
    <mergeCell ref="M26:N30"/>
    <mergeCell ref="B31:N31"/>
    <mergeCell ref="E26:E30"/>
    <mergeCell ref="F26:F30"/>
    <mergeCell ref="H26:H30"/>
    <mergeCell ref="I26:I30"/>
    <mergeCell ref="J26:J30"/>
    <mergeCell ref="K20:K24"/>
    <mergeCell ref="L20:L24"/>
    <mergeCell ref="B19:N19"/>
    <mergeCell ref="B20:B24"/>
    <mergeCell ref="C20:C24"/>
    <mergeCell ref="D20:D24"/>
    <mergeCell ref="E20:E24"/>
    <mergeCell ref="F20:F24"/>
    <mergeCell ref="H20:H24"/>
    <mergeCell ref="I20:I24"/>
    <mergeCell ref="J20:J24"/>
    <mergeCell ref="D43:E43"/>
    <mergeCell ref="G43:I43"/>
    <mergeCell ref="D44:E44"/>
    <mergeCell ref="G44:I44"/>
    <mergeCell ref="M32:N36"/>
    <mergeCell ref="K43:M43"/>
    <mergeCell ref="K32:K36"/>
    <mergeCell ref="L32:L36"/>
    <mergeCell ref="D32:D36"/>
    <mergeCell ref="E32:E36"/>
    <mergeCell ref="F32:F36"/>
    <mergeCell ref="H32:H36"/>
    <mergeCell ref="I32:I36"/>
    <mergeCell ref="J32:J36"/>
    <mergeCell ref="K44:M44"/>
    <mergeCell ref="B37:G37"/>
    <mergeCell ref="K14:K18"/>
    <mergeCell ref="D1:L5"/>
    <mergeCell ref="B1:C5"/>
    <mergeCell ref="L14:L18"/>
    <mergeCell ref="B14:B18"/>
    <mergeCell ref="C14:C18"/>
    <mergeCell ref="D14:D18"/>
    <mergeCell ref="E14:E18"/>
    <mergeCell ref="F14:F18"/>
    <mergeCell ref="H14:H18"/>
    <mergeCell ref="I14:I18"/>
    <mergeCell ref="J14:J18"/>
    <mergeCell ref="G6:G7"/>
    <mergeCell ref="H6:H7"/>
    <mergeCell ref="I6:J6"/>
    <mergeCell ref="K6:L6"/>
    <mergeCell ref="M6:N6"/>
    <mergeCell ref="M7:N7"/>
    <mergeCell ref="B6:B7"/>
    <mergeCell ref="C6:C7"/>
    <mergeCell ref="D6:D7"/>
    <mergeCell ref="E6:E7"/>
    <mergeCell ref="F6:F7"/>
    <mergeCell ref="B8:N8"/>
    <mergeCell ref="H9:H13"/>
    <mergeCell ref="M9:N13"/>
    <mergeCell ref="L9:L13"/>
    <mergeCell ref="E9:E13"/>
    <mergeCell ref="F9:F13"/>
    <mergeCell ref="B9:B13"/>
    <mergeCell ref="C9:C13"/>
    <mergeCell ref="D9:D13"/>
    <mergeCell ref="I9:I13"/>
    <mergeCell ref="J9:J13"/>
    <mergeCell ref="K9:K13"/>
  </mergeCells>
  <dataValidations count="1">
    <dataValidation allowBlank="1" showInputMessage="1" showErrorMessage="1" errorTitle="error" error="solo datos númericos" sqref="H26:H30 H20:H24 H32:H36 H9:H18"/>
  </dataValidations>
  <pageMargins left="0.7" right="0.7" top="0.75" bottom="0.75" header="0.3" footer="0.3"/>
  <pageSetup orientation="portrait" horizontalDpi="0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S91"/>
  <sheetViews>
    <sheetView topLeftCell="G1" zoomScale="78" zoomScaleNormal="78" workbookViewId="0">
      <selection activeCell="N3" sqref="N3:P3"/>
    </sheetView>
  </sheetViews>
  <sheetFormatPr baseColWidth="10" defaultColWidth="10.85546875" defaultRowHeight="18.75"/>
  <cols>
    <col min="1" max="1" width="4.28515625" style="46" customWidth="1"/>
    <col min="2" max="2" width="18.42578125" style="11" customWidth="1"/>
    <col min="3" max="3" width="41.42578125" style="46" customWidth="1"/>
    <col min="4" max="4" width="41.7109375" style="46" customWidth="1"/>
    <col min="5" max="5" width="28.85546875" style="173" customWidth="1"/>
    <col min="6" max="6" width="29.7109375" style="46" customWidth="1"/>
    <col min="7" max="7" width="33.42578125" style="107" customWidth="1"/>
    <col min="8" max="8" width="32" style="173" customWidth="1"/>
    <col min="9" max="12" width="41.140625" style="173" customWidth="1"/>
    <col min="13" max="13" width="38.85546875" style="173" customWidth="1"/>
    <col min="14" max="14" width="33.140625" style="189" customWidth="1"/>
    <col min="15" max="16" width="36.42578125" style="46" customWidth="1"/>
    <col min="17" max="17" width="3.7109375" style="46" customWidth="1"/>
    <col min="18" max="16384" width="10.85546875" style="46"/>
  </cols>
  <sheetData>
    <row r="1" spans="1:19" s="45" customFormat="1">
      <c r="A1" s="44"/>
      <c r="B1" s="392"/>
      <c r="C1" s="392"/>
      <c r="D1" s="392"/>
      <c r="E1" s="392" t="s">
        <v>182</v>
      </c>
      <c r="F1" s="392"/>
      <c r="G1" s="392"/>
      <c r="H1" s="392"/>
      <c r="I1" s="392"/>
      <c r="J1" s="392"/>
      <c r="K1" s="392"/>
      <c r="L1" s="392"/>
      <c r="M1" s="392"/>
      <c r="N1" s="393" t="s">
        <v>216</v>
      </c>
      <c r="O1" s="393"/>
      <c r="P1" s="393"/>
      <c r="Q1" s="44"/>
      <c r="R1" s="44"/>
      <c r="S1" s="44"/>
    </row>
    <row r="2" spans="1:19" s="45" customFormat="1">
      <c r="A2" s="44"/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3" t="s">
        <v>217</v>
      </c>
      <c r="O2" s="393"/>
      <c r="P2" s="393"/>
      <c r="Q2" s="44"/>
      <c r="R2" s="44"/>
      <c r="S2" s="44"/>
    </row>
    <row r="3" spans="1:19" s="45" customFormat="1">
      <c r="A3" s="44"/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3" t="s">
        <v>215</v>
      </c>
      <c r="O3" s="393"/>
      <c r="P3" s="393"/>
      <c r="Q3" s="44"/>
      <c r="R3" s="44"/>
      <c r="S3" s="44"/>
    </row>
    <row r="4" spans="1:19" s="45" customFormat="1">
      <c r="A4" s="44"/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3" t="s">
        <v>212</v>
      </c>
      <c r="O4" s="393"/>
      <c r="P4" s="393"/>
      <c r="Q4" s="44"/>
      <c r="R4" s="44"/>
      <c r="S4" s="44"/>
    </row>
    <row r="5" spans="1:19">
      <c r="A5" s="44"/>
      <c r="B5" s="394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395"/>
      <c r="P5" s="395"/>
      <c r="Q5" s="108"/>
      <c r="R5" s="44"/>
      <c r="S5" s="44"/>
    </row>
    <row r="6" spans="1:19" s="48" customFormat="1">
      <c r="A6" s="47"/>
      <c r="B6" s="361" t="s">
        <v>30</v>
      </c>
      <c r="C6" s="396" t="s">
        <v>31</v>
      </c>
      <c r="D6" s="398" t="s">
        <v>32</v>
      </c>
      <c r="E6" s="400" t="s">
        <v>33</v>
      </c>
      <c r="F6" s="398" t="s">
        <v>34</v>
      </c>
      <c r="G6" s="398" t="s">
        <v>14</v>
      </c>
      <c r="H6" s="402" t="s">
        <v>35</v>
      </c>
      <c r="I6" s="376" t="s">
        <v>36</v>
      </c>
      <c r="J6" s="376"/>
      <c r="K6" s="376"/>
      <c r="L6" s="376"/>
      <c r="M6" s="400" t="s">
        <v>37</v>
      </c>
      <c r="N6" s="404" t="s">
        <v>38</v>
      </c>
      <c r="O6" s="374" t="s">
        <v>28</v>
      </c>
      <c r="P6" s="375"/>
      <c r="Q6" s="90"/>
      <c r="R6" s="47"/>
      <c r="S6" s="47"/>
    </row>
    <row r="7" spans="1:19" s="49" customFormat="1" ht="36">
      <c r="A7" s="47"/>
      <c r="B7" s="362"/>
      <c r="C7" s="397"/>
      <c r="D7" s="399"/>
      <c r="E7" s="401"/>
      <c r="F7" s="399"/>
      <c r="G7" s="399"/>
      <c r="H7" s="403"/>
      <c r="I7" s="174" t="s">
        <v>39</v>
      </c>
      <c r="J7" s="176" t="s">
        <v>40</v>
      </c>
      <c r="K7" s="178" t="s">
        <v>139</v>
      </c>
      <c r="L7" s="176" t="s">
        <v>140</v>
      </c>
      <c r="M7" s="401"/>
      <c r="N7" s="405"/>
      <c r="O7" s="126" t="s">
        <v>43</v>
      </c>
      <c r="P7" s="126" t="s">
        <v>44</v>
      </c>
      <c r="Q7" s="90"/>
      <c r="R7" s="47"/>
      <c r="S7" s="47"/>
    </row>
    <row r="8" spans="1:19" s="49" customFormat="1">
      <c r="A8" s="47"/>
      <c r="B8" s="328" t="s">
        <v>183</v>
      </c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30"/>
      <c r="Q8" s="47"/>
      <c r="R8" s="47"/>
      <c r="S8" s="47"/>
    </row>
    <row r="9" spans="1:19" ht="52.15" customHeight="1" thickBot="1">
      <c r="A9" s="44"/>
      <c r="B9" s="348">
        <v>1</v>
      </c>
      <c r="C9" s="351">
        <f>F1Concertación!C9:C23</f>
        <v>0</v>
      </c>
      <c r="D9" s="351">
        <f>F1Concertación!D9:D23</f>
        <v>0</v>
      </c>
      <c r="E9" s="343">
        <f>F1Concertación!E9:E23</f>
        <v>0</v>
      </c>
      <c r="F9" s="345">
        <f>F1Concertación!F9:F23</f>
        <v>0</v>
      </c>
      <c r="G9" s="96">
        <f>F1Concertación!G9</f>
        <v>0</v>
      </c>
      <c r="H9" s="331">
        <v>0.6</v>
      </c>
      <c r="I9" s="352">
        <v>0</v>
      </c>
      <c r="J9" s="409">
        <v>0</v>
      </c>
      <c r="K9" s="412">
        <v>0</v>
      </c>
      <c r="L9" s="412">
        <v>0</v>
      </c>
      <c r="M9" s="415">
        <v>0</v>
      </c>
      <c r="N9" s="406">
        <f>H9*M9/100%</f>
        <v>0</v>
      </c>
      <c r="O9" s="340"/>
      <c r="P9" s="340"/>
      <c r="Q9" s="44"/>
      <c r="R9" s="44"/>
      <c r="S9" s="44"/>
    </row>
    <row r="10" spans="1:19" ht="61.15" customHeight="1" thickBot="1">
      <c r="A10" s="44"/>
      <c r="B10" s="349"/>
      <c r="C10" s="346"/>
      <c r="D10" s="346"/>
      <c r="E10" s="332"/>
      <c r="F10" s="346"/>
      <c r="G10" s="97">
        <f>F1Concertación!G10</f>
        <v>0</v>
      </c>
      <c r="H10" s="332"/>
      <c r="I10" s="353"/>
      <c r="J10" s="410"/>
      <c r="K10" s="413"/>
      <c r="L10" s="413"/>
      <c r="M10" s="416"/>
      <c r="N10" s="407"/>
      <c r="O10" s="341"/>
      <c r="P10" s="341"/>
      <c r="Q10" s="44"/>
      <c r="R10" s="44"/>
      <c r="S10" s="44"/>
    </row>
    <row r="11" spans="1:19" ht="64.900000000000006" customHeight="1" thickBot="1">
      <c r="A11" s="44"/>
      <c r="B11" s="349"/>
      <c r="C11" s="346"/>
      <c r="D11" s="346"/>
      <c r="E11" s="332"/>
      <c r="F11" s="346"/>
      <c r="G11" s="97">
        <f>F1Concertación!G11</f>
        <v>0</v>
      </c>
      <c r="H11" s="332"/>
      <c r="I11" s="353"/>
      <c r="J11" s="410"/>
      <c r="K11" s="413"/>
      <c r="L11" s="413"/>
      <c r="M11" s="416"/>
      <c r="N11" s="407"/>
      <c r="O11" s="341"/>
      <c r="P11" s="341"/>
      <c r="Q11" s="44"/>
      <c r="R11" s="44"/>
      <c r="S11" s="44"/>
    </row>
    <row r="12" spans="1:19" ht="60.6" customHeight="1" thickBot="1">
      <c r="A12" s="44"/>
      <c r="B12" s="349"/>
      <c r="C12" s="346"/>
      <c r="D12" s="346"/>
      <c r="E12" s="332"/>
      <c r="F12" s="346"/>
      <c r="G12" s="98">
        <f>F1Concertación!G18</f>
        <v>0</v>
      </c>
      <c r="H12" s="332"/>
      <c r="I12" s="353"/>
      <c r="J12" s="410"/>
      <c r="K12" s="413"/>
      <c r="L12" s="413"/>
      <c r="M12" s="416"/>
      <c r="N12" s="407"/>
      <c r="O12" s="341"/>
      <c r="P12" s="341"/>
      <c r="Q12" s="44"/>
      <c r="R12" s="44"/>
      <c r="S12" s="44"/>
    </row>
    <row r="13" spans="1:19">
      <c r="A13" s="44"/>
      <c r="B13" s="350"/>
      <c r="C13" s="347"/>
      <c r="D13" s="347"/>
      <c r="E13" s="344"/>
      <c r="F13" s="347"/>
      <c r="G13" s="99">
        <f>F1Concertación!G23</f>
        <v>0</v>
      </c>
      <c r="H13" s="333"/>
      <c r="I13" s="354"/>
      <c r="J13" s="411"/>
      <c r="K13" s="414"/>
      <c r="L13" s="414"/>
      <c r="M13" s="417"/>
      <c r="N13" s="408"/>
      <c r="O13" s="342"/>
      <c r="P13" s="342"/>
      <c r="Q13" s="44"/>
      <c r="R13" s="44"/>
      <c r="S13" s="44"/>
    </row>
    <row r="14" spans="1:19" ht="19.5" thickBot="1">
      <c r="A14" s="50"/>
      <c r="B14" s="348">
        <v>2</v>
      </c>
      <c r="C14" s="351">
        <f>F1Concertación!C24</f>
        <v>0</v>
      </c>
      <c r="D14" s="351">
        <f>F1Concertación!D24</f>
        <v>0</v>
      </c>
      <c r="E14" s="343">
        <f>F1Concertación!E24</f>
        <v>0</v>
      </c>
      <c r="F14" s="345">
        <f>F1Concertación!F24</f>
        <v>0</v>
      </c>
      <c r="G14" s="96">
        <f>F1Concertación!G24</f>
        <v>0</v>
      </c>
      <c r="H14" s="331">
        <v>0.1</v>
      </c>
      <c r="I14" s="352">
        <v>1</v>
      </c>
      <c r="J14" s="418">
        <f>'F2Seguimiento-Retroalimentación'!J14:J18</f>
        <v>0</v>
      </c>
      <c r="K14" s="412">
        <f>F1Concertación!J24</f>
        <v>0</v>
      </c>
      <c r="L14" s="412"/>
      <c r="M14" s="415">
        <f>IF(SUM(J14,L14)&gt;100%,"NO PERMITIDO",SUM(J14,L14))</f>
        <v>0</v>
      </c>
      <c r="N14" s="406">
        <f>H14*M14/100%</f>
        <v>0</v>
      </c>
      <c r="O14" s="340"/>
      <c r="P14" s="340"/>
      <c r="Q14" s="44"/>
      <c r="R14" s="44"/>
      <c r="S14" s="44"/>
    </row>
    <row r="15" spans="1:19" ht="19.5" thickBot="1">
      <c r="A15" s="50"/>
      <c r="B15" s="349"/>
      <c r="C15" s="346"/>
      <c r="D15" s="346"/>
      <c r="E15" s="332"/>
      <c r="F15" s="346"/>
      <c r="G15" s="97">
        <f>F1Concertación!G35</f>
        <v>0</v>
      </c>
      <c r="H15" s="332"/>
      <c r="I15" s="353"/>
      <c r="J15" s="410"/>
      <c r="K15" s="413"/>
      <c r="L15" s="413"/>
      <c r="M15" s="416"/>
      <c r="N15" s="407"/>
      <c r="O15" s="341"/>
      <c r="P15" s="341"/>
      <c r="Q15" s="44"/>
      <c r="R15" s="44"/>
      <c r="S15" s="44"/>
    </row>
    <row r="16" spans="1:19" ht="19.5" thickBot="1">
      <c r="A16" s="50"/>
      <c r="B16" s="349"/>
      <c r="C16" s="346"/>
      <c r="D16" s="346"/>
      <c r="E16" s="332"/>
      <c r="F16" s="346"/>
      <c r="G16" s="97">
        <f>F1Concertación!G36</f>
        <v>0</v>
      </c>
      <c r="H16" s="332"/>
      <c r="I16" s="353"/>
      <c r="J16" s="410"/>
      <c r="K16" s="413"/>
      <c r="L16" s="413"/>
      <c r="M16" s="416"/>
      <c r="N16" s="407"/>
      <c r="O16" s="341"/>
      <c r="P16" s="341"/>
      <c r="Q16" s="44"/>
      <c r="R16" s="44"/>
      <c r="S16" s="44"/>
    </row>
    <row r="17" spans="1:19" ht="19.5" thickBot="1">
      <c r="A17" s="50"/>
      <c r="B17" s="349"/>
      <c r="C17" s="346"/>
      <c r="D17" s="346"/>
      <c r="E17" s="332"/>
      <c r="F17" s="346"/>
      <c r="G17" s="97">
        <f>F1Concertación!G37</f>
        <v>0</v>
      </c>
      <c r="H17" s="332"/>
      <c r="I17" s="353"/>
      <c r="J17" s="410"/>
      <c r="K17" s="413"/>
      <c r="L17" s="413"/>
      <c r="M17" s="416"/>
      <c r="N17" s="407"/>
      <c r="O17" s="341"/>
      <c r="P17" s="341"/>
      <c r="Q17" s="44"/>
      <c r="R17" s="44"/>
      <c r="S17" s="44"/>
    </row>
    <row r="18" spans="1:19">
      <c r="A18" s="50"/>
      <c r="B18" s="350"/>
      <c r="C18" s="347"/>
      <c r="D18" s="347"/>
      <c r="E18" s="333"/>
      <c r="F18" s="347"/>
      <c r="G18" s="99">
        <f>F1Concertación!G38</f>
        <v>0</v>
      </c>
      <c r="H18" s="333"/>
      <c r="I18" s="354"/>
      <c r="J18" s="411"/>
      <c r="K18" s="414"/>
      <c r="L18" s="414"/>
      <c r="M18" s="417"/>
      <c r="N18" s="408"/>
      <c r="O18" s="342"/>
      <c r="P18" s="342"/>
      <c r="Q18" s="44"/>
      <c r="R18" s="44"/>
      <c r="S18" s="44"/>
    </row>
    <row r="19" spans="1:19" s="49" customFormat="1">
      <c r="A19" s="47"/>
      <c r="B19" s="328" t="s">
        <v>99</v>
      </c>
      <c r="C19" s="329"/>
      <c r="D19" s="329"/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30"/>
      <c r="Q19" s="47"/>
      <c r="R19" s="47"/>
      <c r="S19" s="47"/>
    </row>
    <row r="20" spans="1:19" ht="19.5" thickBot="1">
      <c r="A20" s="44"/>
      <c r="B20" s="348">
        <v>3</v>
      </c>
      <c r="C20" s="351">
        <f>F1Concertación!C40</f>
        <v>0</v>
      </c>
      <c r="D20" s="351">
        <f>F1Concertación!D40</f>
        <v>0</v>
      </c>
      <c r="E20" s="343">
        <f>F1Concertación!E40</f>
        <v>0</v>
      </c>
      <c r="F20" s="345">
        <f>F1Concertación!F40</f>
        <v>0</v>
      </c>
      <c r="G20" s="96">
        <f>F1Concertación!G40</f>
        <v>0</v>
      </c>
      <c r="H20" s="331">
        <v>0.1</v>
      </c>
      <c r="I20" s="352">
        <f>F1Concertación!I40</f>
        <v>0</v>
      </c>
      <c r="J20" s="409">
        <f>'F2Seguimiento-Retroalimentación'!J20:J24</f>
        <v>0</v>
      </c>
      <c r="K20" s="412">
        <f>F1Concertación!J40</f>
        <v>0</v>
      </c>
      <c r="L20" s="412"/>
      <c r="M20" s="415">
        <f>IF(SUM(J20,L20)&gt;100%,"NO PERMITIDO",SUM(J20,L20))</f>
        <v>0</v>
      </c>
      <c r="N20" s="406">
        <f>H20*M20/100%</f>
        <v>0</v>
      </c>
      <c r="O20" s="340"/>
      <c r="P20" s="340"/>
      <c r="Q20" s="44"/>
      <c r="R20" s="44"/>
      <c r="S20" s="44"/>
    </row>
    <row r="21" spans="1:19" ht="19.5" thickBot="1">
      <c r="A21" s="44"/>
      <c r="B21" s="349"/>
      <c r="C21" s="346"/>
      <c r="D21" s="346"/>
      <c r="E21" s="332"/>
      <c r="F21" s="346"/>
      <c r="G21" s="97">
        <f>F1Concertación!G42</f>
        <v>0</v>
      </c>
      <c r="H21" s="332"/>
      <c r="I21" s="353"/>
      <c r="J21" s="410"/>
      <c r="K21" s="413"/>
      <c r="L21" s="413"/>
      <c r="M21" s="416"/>
      <c r="N21" s="407"/>
      <c r="O21" s="341"/>
      <c r="P21" s="341"/>
      <c r="Q21" s="44"/>
      <c r="R21" s="44"/>
      <c r="S21" s="44"/>
    </row>
    <row r="22" spans="1:19" ht="19.5" thickBot="1">
      <c r="A22" s="44"/>
      <c r="B22" s="349"/>
      <c r="C22" s="346"/>
      <c r="D22" s="346"/>
      <c r="E22" s="332"/>
      <c r="F22" s="346"/>
      <c r="G22" s="97">
        <f>F1Concertación!G43</f>
        <v>0</v>
      </c>
      <c r="H22" s="332"/>
      <c r="I22" s="353"/>
      <c r="J22" s="410"/>
      <c r="K22" s="413"/>
      <c r="L22" s="413"/>
      <c r="M22" s="416"/>
      <c r="N22" s="407"/>
      <c r="O22" s="341"/>
      <c r="P22" s="341"/>
      <c r="Q22" s="44"/>
      <c r="R22" s="44"/>
      <c r="S22" s="44"/>
    </row>
    <row r="23" spans="1:19" ht="19.5" thickBot="1">
      <c r="A23" s="44"/>
      <c r="B23" s="349"/>
      <c r="C23" s="346"/>
      <c r="D23" s="346"/>
      <c r="E23" s="332"/>
      <c r="F23" s="346"/>
      <c r="G23" s="98">
        <f>F1Concertación!G44</f>
        <v>0</v>
      </c>
      <c r="H23" s="332"/>
      <c r="I23" s="353"/>
      <c r="J23" s="410"/>
      <c r="K23" s="413"/>
      <c r="L23" s="413"/>
      <c r="M23" s="416"/>
      <c r="N23" s="407"/>
      <c r="O23" s="341"/>
      <c r="P23" s="341"/>
      <c r="Q23" s="44"/>
      <c r="R23" s="44"/>
      <c r="S23" s="44"/>
    </row>
    <row r="24" spans="1:19">
      <c r="A24" s="44"/>
      <c r="B24" s="350"/>
      <c r="C24" s="347"/>
      <c r="D24" s="347"/>
      <c r="E24" s="333"/>
      <c r="F24" s="347"/>
      <c r="G24" s="99">
        <f>F1Concertación!G45</f>
        <v>0</v>
      </c>
      <c r="H24" s="333"/>
      <c r="I24" s="354"/>
      <c r="J24" s="411"/>
      <c r="K24" s="414"/>
      <c r="L24" s="414"/>
      <c r="M24" s="417"/>
      <c r="N24" s="408"/>
      <c r="O24" s="342"/>
      <c r="P24" s="342"/>
      <c r="Q24" s="44"/>
      <c r="R24" s="44"/>
      <c r="S24" s="44"/>
    </row>
    <row r="25" spans="1:19" s="49" customFormat="1">
      <c r="A25" s="47"/>
      <c r="B25" s="328" t="s">
        <v>100</v>
      </c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30"/>
      <c r="Q25" s="47"/>
      <c r="R25" s="47"/>
      <c r="S25" s="47"/>
    </row>
    <row r="26" spans="1:19" ht="19.5" thickBot="1">
      <c r="A26" s="44"/>
      <c r="B26" s="348">
        <v>4</v>
      </c>
      <c r="C26" s="351">
        <f>F1Concertación!C51</f>
        <v>0</v>
      </c>
      <c r="D26" s="351">
        <f>F1Concertación!D51</f>
        <v>0</v>
      </c>
      <c r="E26" s="343">
        <f>F1Concertación!E51</f>
        <v>0</v>
      </c>
      <c r="F26" s="345">
        <f>F1Concertación!F51</f>
        <v>0</v>
      </c>
      <c r="G26" s="96">
        <f>F1Concertación!G51</f>
        <v>0</v>
      </c>
      <c r="H26" s="331">
        <v>0.1</v>
      </c>
      <c r="I26" s="352">
        <f>F1Concertación!I51</f>
        <v>0</v>
      </c>
      <c r="J26" s="409">
        <f>'F2Seguimiento-Retroalimentación'!J26:J30</f>
        <v>0</v>
      </c>
      <c r="K26" s="412">
        <f>F1Concertación!J51</f>
        <v>0</v>
      </c>
      <c r="L26" s="412"/>
      <c r="M26" s="415">
        <f>IF(SUM(J26,L26)&gt;100%,"NO PERMITIDO",SUM(J26,L26))</f>
        <v>0</v>
      </c>
      <c r="N26" s="406">
        <f>H26*M26/100%</f>
        <v>0</v>
      </c>
      <c r="O26" s="340"/>
      <c r="P26" s="340"/>
      <c r="Q26" s="44"/>
      <c r="R26" s="44"/>
      <c r="S26" s="44"/>
    </row>
    <row r="27" spans="1:19" ht="19.5" thickBot="1">
      <c r="A27" s="44"/>
      <c r="B27" s="349"/>
      <c r="C27" s="346"/>
      <c r="D27" s="346"/>
      <c r="E27" s="332"/>
      <c r="F27" s="346"/>
      <c r="G27" s="97">
        <f>F1Concertación!G52</f>
        <v>0</v>
      </c>
      <c r="H27" s="332"/>
      <c r="I27" s="353"/>
      <c r="J27" s="410"/>
      <c r="K27" s="413"/>
      <c r="L27" s="413"/>
      <c r="M27" s="416"/>
      <c r="N27" s="407"/>
      <c r="O27" s="341"/>
      <c r="P27" s="341"/>
      <c r="Q27" s="44"/>
      <c r="R27" s="44"/>
      <c r="S27" s="44"/>
    </row>
    <row r="28" spans="1:19" ht="19.5" thickBot="1">
      <c r="A28" s="44"/>
      <c r="B28" s="349"/>
      <c r="C28" s="346"/>
      <c r="D28" s="346"/>
      <c r="E28" s="332"/>
      <c r="F28" s="346"/>
      <c r="G28" s="97">
        <f>F1Concertación!G53</f>
        <v>0</v>
      </c>
      <c r="H28" s="332"/>
      <c r="I28" s="353"/>
      <c r="J28" s="410"/>
      <c r="K28" s="413"/>
      <c r="L28" s="413"/>
      <c r="M28" s="416"/>
      <c r="N28" s="407"/>
      <c r="O28" s="341"/>
      <c r="P28" s="341"/>
      <c r="Q28" s="44"/>
      <c r="R28" s="44"/>
      <c r="S28" s="44"/>
    </row>
    <row r="29" spans="1:19" ht="19.5" thickBot="1">
      <c r="A29" s="44"/>
      <c r="B29" s="349"/>
      <c r="C29" s="346"/>
      <c r="D29" s="346"/>
      <c r="E29" s="332"/>
      <c r="F29" s="346"/>
      <c r="G29" s="98">
        <f>F1Concertación!G54</f>
        <v>0</v>
      </c>
      <c r="H29" s="332"/>
      <c r="I29" s="353"/>
      <c r="J29" s="410"/>
      <c r="K29" s="413"/>
      <c r="L29" s="413"/>
      <c r="M29" s="416"/>
      <c r="N29" s="407"/>
      <c r="O29" s="341"/>
      <c r="P29" s="341"/>
      <c r="Q29" s="44"/>
      <c r="R29" s="44"/>
      <c r="S29" s="44"/>
    </row>
    <row r="30" spans="1:19">
      <c r="A30" s="44"/>
      <c r="B30" s="350"/>
      <c r="C30" s="347"/>
      <c r="D30" s="347"/>
      <c r="E30" s="333"/>
      <c r="F30" s="347"/>
      <c r="G30" s="99">
        <f>F1Concertación!G55</f>
        <v>0</v>
      </c>
      <c r="H30" s="333"/>
      <c r="I30" s="354"/>
      <c r="J30" s="411"/>
      <c r="K30" s="414"/>
      <c r="L30" s="414"/>
      <c r="M30" s="417"/>
      <c r="N30" s="408"/>
      <c r="O30" s="342"/>
      <c r="P30" s="342"/>
      <c r="Q30" s="44"/>
      <c r="R30" s="44"/>
      <c r="S30" s="44"/>
    </row>
    <row r="31" spans="1:19" s="49" customFormat="1">
      <c r="A31" s="47"/>
      <c r="B31" s="328" t="s">
        <v>101</v>
      </c>
      <c r="C31" s="329"/>
      <c r="D31" s="329"/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30"/>
      <c r="Q31" s="47"/>
      <c r="R31" s="47"/>
      <c r="S31" s="47"/>
    </row>
    <row r="32" spans="1:19">
      <c r="A32" s="44"/>
      <c r="B32" s="391">
        <v>5</v>
      </c>
      <c r="C32" s="381">
        <f>F1Concertación!C57</f>
        <v>0</v>
      </c>
      <c r="D32" s="381">
        <f>F1Concertación!D57</f>
        <v>0</v>
      </c>
      <c r="E32" s="383">
        <f>F1Concertación!E57</f>
        <v>0</v>
      </c>
      <c r="F32" s="385">
        <f>F1Concertación!F57</f>
        <v>0</v>
      </c>
      <c r="G32" s="97">
        <f>F1Concertación!G57</f>
        <v>0</v>
      </c>
      <c r="H32" s="386">
        <v>0.1</v>
      </c>
      <c r="I32" s="419">
        <f>F1Concertación!I57</f>
        <v>0</v>
      </c>
      <c r="J32" s="420">
        <f>'F2Seguimiento-Retroalimentación'!J32:J36</f>
        <v>0</v>
      </c>
      <c r="K32" s="424">
        <f>F1Concertación!J57</f>
        <v>0</v>
      </c>
      <c r="L32" s="424"/>
      <c r="M32" s="424">
        <f>IF(SUM(J32,L32)&gt;100%,"NO PERMITIDO",SUM(J32,L32))</f>
        <v>0</v>
      </c>
      <c r="N32" s="423">
        <f>H32*M32/100%</f>
        <v>0</v>
      </c>
      <c r="O32" s="340"/>
      <c r="P32" s="340"/>
      <c r="Q32" s="44"/>
      <c r="R32" s="44"/>
      <c r="S32" s="44"/>
    </row>
    <row r="33" spans="1:19">
      <c r="A33" s="44"/>
      <c r="B33" s="391"/>
      <c r="C33" s="381"/>
      <c r="D33" s="381"/>
      <c r="E33" s="383"/>
      <c r="F33" s="381"/>
      <c r="G33" s="98">
        <f>F1Concertación!G58</f>
        <v>0</v>
      </c>
      <c r="H33" s="383"/>
      <c r="I33" s="419"/>
      <c r="J33" s="421"/>
      <c r="K33" s="424"/>
      <c r="L33" s="424"/>
      <c r="M33" s="424"/>
      <c r="N33" s="423"/>
      <c r="O33" s="341"/>
      <c r="P33" s="341"/>
      <c r="Q33" s="44"/>
      <c r="R33" s="44"/>
      <c r="S33" s="44"/>
    </row>
    <row r="34" spans="1:19">
      <c r="A34" s="44"/>
      <c r="B34" s="391"/>
      <c r="C34" s="381"/>
      <c r="D34" s="381"/>
      <c r="E34" s="383"/>
      <c r="F34" s="381"/>
      <c r="G34" s="99">
        <f>F1Concertación!G59</f>
        <v>0</v>
      </c>
      <c r="H34" s="383"/>
      <c r="I34" s="419"/>
      <c r="J34" s="421"/>
      <c r="K34" s="424"/>
      <c r="L34" s="424"/>
      <c r="M34" s="424"/>
      <c r="N34" s="423"/>
      <c r="O34" s="341"/>
      <c r="P34" s="341"/>
      <c r="Q34" s="44"/>
      <c r="R34" s="44"/>
      <c r="S34" s="44"/>
    </row>
    <row r="35" spans="1:19">
      <c r="A35" s="44"/>
      <c r="B35" s="391"/>
      <c r="C35" s="381"/>
      <c r="D35" s="381"/>
      <c r="E35" s="383"/>
      <c r="F35" s="381"/>
      <c r="G35" s="100">
        <f>F1Concertación!G60</f>
        <v>0</v>
      </c>
      <c r="H35" s="383"/>
      <c r="I35" s="419"/>
      <c r="J35" s="421"/>
      <c r="K35" s="424"/>
      <c r="L35" s="424"/>
      <c r="M35" s="424"/>
      <c r="N35" s="423"/>
      <c r="O35" s="341"/>
      <c r="P35" s="341"/>
      <c r="Q35" s="44"/>
      <c r="R35" s="44"/>
      <c r="S35" s="44"/>
    </row>
    <row r="36" spans="1:19">
      <c r="A36" s="44"/>
      <c r="B36" s="391"/>
      <c r="C36" s="382"/>
      <c r="D36" s="382"/>
      <c r="E36" s="384"/>
      <c r="F36" s="382"/>
      <c r="G36" s="101">
        <f>F1Concertación!G61</f>
        <v>0</v>
      </c>
      <c r="H36" s="383"/>
      <c r="I36" s="420"/>
      <c r="J36" s="422"/>
      <c r="K36" s="425"/>
      <c r="L36" s="425"/>
      <c r="M36" s="425"/>
      <c r="N36" s="423"/>
      <c r="O36" s="342"/>
      <c r="P36" s="342"/>
      <c r="Q36" s="44"/>
      <c r="R36" s="44"/>
      <c r="S36" s="44"/>
    </row>
    <row r="37" spans="1:19">
      <c r="A37" s="44"/>
      <c r="B37" s="328" t="s">
        <v>45</v>
      </c>
      <c r="C37" s="329"/>
      <c r="D37" s="329"/>
      <c r="E37" s="329"/>
      <c r="F37" s="329"/>
      <c r="G37" s="329"/>
      <c r="H37" s="168">
        <f>IF(SUM(H32)&gt;100%,"supera el 100%",SUM(H9:H36))</f>
        <v>0.99999999999999989</v>
      </c>
      <c r="I37" s="175"/>
      <c r="J37" s="177"/>
      <c r="K37" s="179"/>
      <c r="L37" s="177"/>
      <c r="M37" s="181"/>
      <c r="N37" s="182">
        <f>IF(SUM(N32)&gt;100%,"supera el 100%",SUM(N9:N36))</f>
        <v>0</v>
      </c>
      <c r="O37" s="128"/>
      <c r="P37" s="129"/>
      <c r="Q37" s="44"/>
      <c r="R37" s="44"/>
      <c r="S37" s="44"/>
    </row>
    <row r="38" spans="1:19">
      <c r="A38" s="44"/>
      <c r="B38" s="26"/>
      <c r="C38" s="29"/>
      <c r="D38" s="29"/>
      <c r="E38" s="111"/>
      <c r="F38" s="29"/>
      <c r="G38" s="34"/>
      <c r="H38" s="169"/>
      <c r="I38" s="111"/>
      <c r="J38" s="111"/>
      <c r="K38" s="180"/>
      <c r="L38" s="180"/>
      <c r="M38" s="180"/>
      <c r="N38" s="183"/>
      <c r="O38" s="94"/>
      <c r="P38" s="53"/>
      <c r="Q38" s="44"/>
      <c r="R38" s="44"/>
      <c r="S38" s="44"/>
    </row>
    <row r="39" spans="1:19">
      <c r="A39" s="44"/>
      <c r="B39" s="28"/>
      <c r="C39" s="29"/>
      <c r="D39" s="29"/>
      <c r="E39" s="111"/>
      <c r="F39" s="29"/>
      <c r="G39" s="34"/>
      <c r="H39" s="111"/>
      <c r="I39" s="111"/>
      <c r="J39" s="111"/>
      <c r="K39" s="180"/>
      <c r="L39" s="180"/>
      <c r="M39" s="180"/>
      <c r="N39" s="184"/>
      <c r="O39" s="94"/>
      <c r="P39" s="53"/>
      <c r="Q39" s="44"/>
      <c r="R39" s="44"/>
      <c r="S39" s="44"/>
    </row>
    <row r="40" spans="1:19">
      <c r="A40" s="44"/>
      <c r="B40" s="28"/>
      <c r="C40" s="29"/>
      <c r="D40" s="29"/>
      <c r="E40" s="111"/>
      <c r="F40" s="29"/>
      <c r="G40" s="34"/>
      <c r="H40" s="111"/>
      <c r="I40" s="111"/>
      <c r="J40" s="111"/>
      <c r="K40" s="180"/>
      <c r="L40" s="180"/>
      <c r="M40" s="180"/>
      <c r="N40" s="184"/>
      <c r="O40" s="94"/>
      <c r="P40" s="53"/>
      <c r="Q40" s="44"/>
      <c r="R40" s="44"/>
      <c r="S40" s="44"/>
    </row>
    <row r="41" spans="1:19">
      <c r="A41" s="44"/>
      <c r="B41" s="28"/>
      <c r="C41" s="29"/>
      <c r="D41" s="29"/>
      <c r="E41" s="111"/>
      <c r="F41" s="29"/>
      <c r="G41" s="34"/>
      <c r="H41" s="111"/>
      <c r="I41" s="111"/>
      <c r="J41" s="111"/>
      <c r="K41" s="180"/>
      <c r="L41" s="180"/>
      <c r="M41" s="180"/>
      <c r="N41" s="184"/>
      <c r="O41" s="94"/>
      <c r="P41" s="53"/>
      <c r="Q41" s="44"/>
      <c r="R41" s="44"/>
      <c r="S41" s="44"/>
    </row>
    <row r="42" spans="1:19">
      <c r="A42" s="44"/>
      <c r="B42" s="28"/>
      <c r="C42" s="29"/>
      <c r="D42" s="29"/>
      <c r="E42" s="111"/>
      <c r="F42" s="29"/>
      <c r="G42" s="34"/>
      <c r="H42" s="111"/>
      <c r="I42" s="111"/>
      <c r="J42" s="111"/>
      <c r="K42" s="180"/>
      <c r="L42" s="180"/>
      <c r="M42" s="180"/>
      <c r="N42" s="184"/>
      <c r="O42" s="94"/>
      <c r="P42" s="53"/>
      <c r="Q42" s="44"/>
      <c r="R42" s="44"/>
      <c r="S42" s="44"/>
    </row>
    <row r="43" spans="1:19">
      <c r="A43" s="44"/>
      <c r="B43" s="30"/>
      <c r="C43" s="51" t="s">
        <v>46</v>
      </c>
      <c r="D43" s="377"/>
      <c r="E43" s="377"/>
      <c r="F43" s="52"/>
      <c r="G43" s="378"/>
      <c r="H43" s="378"/>
      <c r="I43" s="378"/>
      <c r="J43" s="172"/>
      <c r="K43" s="378"/>
      <c r="L43" s="378"/>
      <c r="M43" s="378"/>
      <c r="N43" s="185"/>
      <c r="O43" s="94"/>
      <c r="P43" s="53"/>
      <c r="Q43" s="44"/>
      <c r="R43" s="44"/>
      <c r="S43" s="44"/>
    </row>
    <row r="44" spans="1:19">
      <c r="A44" s="44"/>
      <c r="B44" s="30"/>
      <c r="C44" s="51" t="s">
        <v>47</v>
      </c>
      <c r="D44" s="379">
        <f>F1Concertación!D78:E78</f>
        <v>0</v>
      </c>
      <c r="E44" s="379"/>
      <c r="F44" s="52"/>
      <c r="G44" s="380" t="s">
        <v>48</v>
      </c>
      <c r="H44" s="380"/>
      <c r="I44" s="380"/>
      <c r="J44" s="172"/>
      <c r="K44" s="380" t="s">
        <v>97</v>
      </c>
      <c r="L44" s="380"/>
      <c r="M44" s="380"/>
      <c r="N44" s="186"/>
      <c r="O44" s="109"/>
      <c r="P44" s="95"/>
      <c r="Q44" s="44"/>
      <c r="R44" s="44"/>
      <c r="S44" s="44"/>
    </row>
    <row r="45" spans="1:19">
      <c r="A45" s="44"/>
      <c r="B45" s="31"/>
      <c r="C45" s="54"/>
      <c r="D45" s="55"/>
      <c r="E45" s="170"/>
      <c r="F45" s="55"/>
      <c r="G45" s="103"/>
      <c r="H45" s="170"/>
      <c r="I45" s="170"/>
      <c r="J45" s="170"/>
      <c r="K45" s="170"/>
      <c r="L45" s="170"/>
      <c r="M45" s="170"/>
      <c r="N45" s="187"/>
      <c r="O45" s="55"/>
      <c r="P45" s="56"/>
      <c r="Q45" s="44"/>
      <c r="R45" s="44"/>
      <c r="S45" s="44"/>
    </row>
    <row r="46" spans="1:19" s="45" customFormat="1">
      <c r="A46" s="44"/>
      <c r="B46" s="57"/>
      <c r="C46" s="58"/>
      <c r="D46" s="58"/>
      <c r="E46" s="171"/>
      <c r="F46" s="58"/>
      <c r="G46" s="104"/>
      <c r="H46" s="171"/>
      <c r="I46" s="171"/>
      <c r="J46" s="171"/>
      <c r="K46" s="171"/>
      <c r="L46" s="171"/>
      <c r="M46" s="171"/>
      <c r="N46" s="171"/>
      <c r="O46" s="58"/>
      <c r="P46" s="58"/>
      <c r="Q46" s="44"/>
      <c r="R46" s="44"/>
      <c r="S46" s="44"/>
    </row>
    <row r="47" spans="1:19" s="45" customFormat="1">
      <c r="A47" s="44"/>
      <c r="B47" s="57"/>
      <c r="C47" s="58"/>
      <c r="D47" s="58"/>
      <c r="E47" s="171"/>
      <c r="F47" s="58"/>
      <c r="G47" s="104"/>
      <c r="H47" s="171"/>
      <c r="I47" s="171"/>
      <c r="J47" s="171"/>
      <c r="K47" s="171"/>
      <c r="L47" s="171"/>
      <c r="M47" s="171"/>
      <c r="N47" s="171"/>
      <c r="O47" s="58"/>
      <c r="P47" s="58"/>
      <c r="Q47" s="44"/>
      <c r="R47" s="44"/>
      <c r="S47" s="44"/>
    </row>
    <row r="48" spans="1:19" s="45" customFormat="1">
      <c r="B48" s="33"/>
      <c r="C48" s="52"/>
      <c r="D48" s="52"/>
      <c r="E48" s="172"/>
      <c r="F48" s="52"/>
      <c r="G48" s="105"/>
      <c r="H48" s="172"/>
      <c r="I48" s="172"/>
      <c r="J48" s="172"/>
      <c r="K48" s="172"/>
      <c r="L48" s="172"/>
      <c r="M48" s="172"/>
      <c r="N48" s="188"/>
      <c r="O48" s="52"/>
      <c r="P48" s="52"/>
    </row>
    <row r="49" spans="2:16" s="45" customFormat="1">
      <c r="B49" s="33"/>
      <c r="C49" s="52"/>
      <c r="D49" s="52"/>
      <c r="E49" s="172"/>
      <c r="F49" s="52"/>
      <c r="G49" s="105"/>
      <c r="H49" s="172"/>
      <c r="I49" s="172"/>
      <c r="J49" s="172"/>
      <c r="K49" s="172"/>
      <c r="L49" s="172"/>
      <c r="M49" s="172"/>
      <c r="N49" s="188"/>
      <c r="O49" s="52"/>
      <c r="P49" s="52"/>
    </row>
    <row r="50" spans="2:16" s="45" customFormat="1">
      <c r="B50" s="33"/>
      <c r="C50" s="52"/>
      <c r="D50" s="52"/>
      <c r="E50" s="172"/>
      <c r="F50" s="52"/>
      <c r="G50" s="105"/>
      <c r="H50" s="172"/>
      <c r="I50" s="172"/>
      <c r="J50" s="172"/>
      <c r="K50" s="172"/>
      <c r="L50" s="172"/>
      <c r="M50" s="172"/>
      <c r="N50" s="188"/>
      <c r="O50" s="52"/>
      <c r="P50" s="52"/>
    </row>
    <row r="51" spans="2:16" s="45" customFormat="1">
      <c r="B51" s="33"/>
      <c r="C51" s="52"/>
      <c r="D51" s="52"/>
      <c r="E51" s="172"/>
      <c r="F51" s="52"/>
      <c r="G51" s="105"/>
      <c r="H51" s="172"/>
      <c r="I51" s="172"/>
      <c r="J51" s="172"/>
      <c r="K51" s="172"/>
      <c r="L51" s="172"/>
      <c r="M51" s="172"/>
      <c r="N51" s="188"/>
      <c r="O51" s="52"/>
      <c r="P51" s="52"/>
    </row>
    <row r="52" spans="2:16" s="45" customFormat="1">
      <c r="B52" s="33"/>
      <c r="C52" s="52"/>
      <c r="D52" s="52"/>
      <c r="E52" s="172"/>
      <c r="F52" s="52"/>
      <c r="G52" s="105"/>
      <c r="H52" s="172"/>
      <c r="I52" s="172"/>
      <c r="J52" s="172"/>
      <c r="K52" s="172"/>
      <c r="L52" s="172"/>
      <c r="M52" s="172"/>
      <c r="N52" s="188"/>
      <c r="O52" s="52"/>
      <c r="P52" s="52"/>
    </row>
    <row r="53" spans="2:16" s="45" customFormat="1">
      <c r="B53" s="33"/>
      <c r="C53" s="52"/>
      <c r="D53" s="52"/>
      <c r="E53" s="172"/>
      <c r="F53" s="52"/>
      <c r="G53" s="105"/>
      <c r="H53" s="172"/>
      <c r="I53" s="172"/>
      <c r="J53" s="172"/>
      <c r="K53" s="172"/>
      <c r="L53" s="172"/>
      <c r="M53" s="172"/>
      <c r="N53" s="188"/>
      <c r="O53" s="52"/>
      <c r="P53" s="52"/>
    </row>
    <row r="54" spans="2:16" s="45" customFormat="1">
      <c r="B54" s="33"/>
      <c r="C54" s="52"/>
      <c r="D54" s="52"/>
      <c r="E54" s="172"/>
      <c r="F54" s="52"/>
      <c r="G54" s="105"/>
      <c r="H54" s="172"/>
      <c r="I54" s="172"/>
      <c r="J54" s="172"/>
      <c r="K54" s="172"/>
      <c r="L54" s="172"/>
      <c r="M54" s="172"/>
      <c r="N54" s="188"/>
      <c r="O54" s="52"/>
      <c r="P54" s="52"/>
    </row>
    <row r="55" spans="2:16" s="45" customFormat="1">
      <c r="B55" s="33"/>
      <c r="C55" s="52"/>
      <c r="D55" s="52"/>
      <c r="E55" s="172"/>
      <c r="F55" s="52"/>
      <c r="G55" s="105"/>
      <c r="H55" s="172"/>
      <c r="I55" s="172"/>
      <c r="J55" s="172"/>
      <c r="K55" s="172"/>
      <c r="L55" s="172"/>
      <c r="M55" s="172"/>
      <c r="N55" s="188"/>
      <c r="O55" s="52"/>
      <c r="P55" s="52"/>
    </row>
    <row r="56" spans="2:16" s="45" customFormat="1">
      <c r="B56" s="33"/>
      <c r="C56" s="52"/>
      <c r="D56" s="52"/>
      <c r="E56" s="172"/>
      <c r="F56" s="52"/>
      <c r="G56" s="105"/>
      <c r="H56" s="172"/>
      <c r="I56" s="172"/>
      <c r="J56" s="172"/>
      <c r="K56" s="172"/>
      <c r="L56" s="172"/>
      <c r="M56" s="172"/>
      <c r="N56" s="188"/>
      <c r="O56" s="52"/>
      <c r="P56" s="52"/>
    </row>
    <row r="57" spans="2:16" s="45" customFormat="1">
      <c r="B57" s="33"/>
      <c r="C57" s="52"/>
      <c r="D57" s="52"/>
      <c r="E57" s="172"/>
      <c r="F57" s="52"/>
      <c r="G57" s="105"/>
      <c r="H57" s="172"/>
      <c r="I57" s="172"/>
      <c r="J57" s="172"/>
      <c r="K57" s="172"/>
      <c r="L57" s="172"/>
      <c r="M57" s="172"/>
      <c r="N57" s="188"/>
      <c r="O57" s="52"/>
      <c r="P57" s="52"/>
    </row>
    <row r="58" spans="2:16" s="45" customFormat="1">
      <c r="B58" s="33"/>
      <c r="C58" s="52"/>
      <c r="D58" s="52"/>
      <c r="E58" s="172"/>
      <c r="F58" s="52"/>
      <c r="G58" s="105"/>
      <c r="H58" s="172"/>
      <c r="I58" s="172"/>
      <c r="J58" s="172"/>
      <c r="K58" s="172"/>
      <c r="L58" s="172"/>
      <c r="M58" s="172"/>
      <c r="N58" s="188"/>
      <c r="O58" s="52"/>
      <c r="P58" s="52"/>
    </row>
    <row r="59" spans="2:16" s="45" customFormat="1">
      <c r="B59" s="33"/>
      <c r="C59" s="52"/>
      <c r="D59" s="52"/>
      <c r="E59" s="172"/>
      <c r="F59" s="52"/>
      <c r="G59" s="105"/>
      <c r="H59" s="172"/>
      <c r="I59" s="172"/>
      <c r="J59" s="172"/>
      <c r="K59" s="172"/>
      <c r="L59" s="172"/>
      <c r="M59" s="172"/>
      <c r="N59" s="188"/>
      <c r="O59" s="52"/>
      <c r="P59" s="52"/>
    </row>
    <row r="60" spans="2:16" s="45" customFormat="1">
      <c r="B60" s="33"/>
      <c r="C60" s="52"/>
      <c r="D60" s="52"/>
      <c r="E60" s="172"/>
      <c r="F60" s="52"/>
      <c r="G60" s="105"/>
      <c r="H60" s="172"/>
      <c r="I60" s="172"/>
      <c r="J60" s="172"/>
      <c r="K60" s="172"/>
      <c r="L60" s="172"/>
      <c r="M60" s="172"/>
      <c r="N60" s="188"/>
      <c r="O60" s="52"/>
      <c r="P60" s="52"/>
    </row>
    <row r="61" spans="2:16" s="45" customFormat="1">
      <c r="B61" s="33"/>
      <c r="C61" s="52"/>
      <c r="D61" s="52"/>
      <c r="E61" s="172"/>
      <c r="F61" s="52"/>
      <c r="G61" s="105"/>
      <c r="H61" s="172"/>
      <c r="I61" s="172"/>
      <c r="J61" s="172"/>
      <c r="K61" s="172"/>
      <c r="L61" s="172"/>
      <c r="M61" s="172"/>
      <c r="N61" s="188"/>
      <c r="O61" s="52"/>
      <c r="P61" s="52"/>
    </row>
    <row r="62" spans="2:16" s="45" customFormat="1">
      <c r="B62" s="33"/>
      <c r="C62" s="52"/>
      <c r="D62" s="52"/>
      <c r="E62" s="172"/>
      <c r="F62" s="52"/>
      <c r="G62" s="105"/>
      <c r="H62" s="172"/>
      <c r="I62" s="172"/>
      <c r="J62" s="172"/>
      <c r="K62" s="172"/>
      <c r="L62" s="172"/>
      <c r="M62" s="172"/>
      <c r="N62" s="188"/>
      <c r="O62" s="52"/>
      <c r="P62" s="52"/>
    </row>
    <row r="63" spans="2:16" s="45" customFormat="1">
      <c r="B63" s="33"/>
      <c r="C63" s="52"/>
      <c r="D63" s="52"/>
      <c r="E63" s="172"/>
      <c r="F63" s="52"/>
      <c r="G63" s="105"/>
      <c r="H63" s="172"/>
      <c r="I63" s="172"/>
      <c r="J63" s="172"/>
      <c r="K63" s="172"/>
      <c r="L63" s="172"/>
      <c r="M63" s="172"/>
      <c r="N63" s="188"/>
      <c r="O63" s="52"/>
      <c r="P63" s="52"/>
    </row>
    <row r="64" spans="2:16" s="45" customFormat="1">
      <c r="B64" s="33"/>
      <c r="C64" s="52"/>
      <c r="D64" s="52"/>
      <c r="E64" s="172"/>
      <c r="F64" s="52"/>
      <c r="G64" s="105"/>
      <c r="H64" s="172"/>
      <c r="I64" s="172"/>
      <c r="J64" s="172"/>
      <c r="K64" s="172"/>
      <c r="L64" s="172"/>
      <c r="M64" s="172"/>
      <c r="N64" s="188"/>
      <c r="O64" s="52"/>
      <c r="P64" s="52"/>
    </row>
    <row r="65" spans="2:16" s="45" customFormat="1">
      <c r="B65" s="33"/>
      <c r="C65" s="52"/>
      <c r="D65" s="52"/>
      <c r="E65" s="172"/>
      <c r="F65" s="52"/>
      <c r="G65" s="105"/>
      <c r="H65" s="172"/>
      <c r="I65" s="172"/>
      <c r="J65" s="172"/>
      <c r="K65" s="172"/>
      <c r="L65" s="172"/>
      <c r="M65" s="172"/>
      <c r="N65" s="188"/>
      <c r="O65" s="52"/>
      <c r="P65" s="52"/>
    </row>
    <row r="66" spans="2:16" s="45" customFormat="1">
      <c r="B66" s="33"/>
      <c r="C66" s="52"/>
      <c r="D66" s="52"/>
      <c r="E66" s="172"/>
      <c r="F66" s="52"/>
      <c r="G66" s="105"/>
      <c r="H66" s="172"/>
      <c r="I66" s="172"/>
      <c r="J66" s="172"/>
      <c r="K66" s="172"/>
      <c r="L66" s="172"/>
      <c r="M66" s="172"/>
      <c r="N66" s="188"/>
      <c r="O66" s="52"/>
      <c r="P66" s="52"/>
    </row>
    <row r="67" spans="2:16" s="45" customFormat="1">
      <c r="B67" s="33"/>
      <c r="C67" s="52"/>
      <c r="D67" s="52"/>
      <c r="E67" s="172"/>
      <c r="F67" s="52"/>
      <c r="G67" s="105"/>
      <c r="H67" s="172"/>
      <c r="I67" s="172"/>
      <c r="J67" s="172"/>
      <c r="K67" s="172"/>
      <c r="L67" s="172"/>
      <c r="M67" s="172"/>
      <c r="N67" s="188"/>
      <c r="O67" s="52"/>
      <c r="P67" s="52"/>
    </row>
    <row r="68" spans="2:16" s="45" customFormat="1">
      <c r="B68" s="33"/>
      <c r="C68" s="52"/>
      <c r="D68" s="52"/>
      <c r="E68" s="172"/>
      <c r="F68" s="52"/>
      <c r="G68" s="105"/>
      <c r="H68" s="172"/>
      <c r="I68" s="172"/>
      <c r="J68" s="172"/>
      <c r="K68" s="172"/>
      <c r="L68" s="172"/>
      <c r="M68" s="172"/>
      <c r="N68" s="188"/>
      <c r="O68" s="52"/>
      <c r="P68" s="52"/>
    </row>
    <row r="69" spans="2:16" s="45" customFormat="1">
      <c r="B69" s="10"/>
      <c r="E69" s="173"/>
      <c r="G69" s="106"/>
      <c r="H69" s="173"/>
      <c r="I69" s="173"/>
      <c r="J69" s="173"/>
      <c r="K69" s="173"/>
      <c r="L69" s="173"/>
      <c r="M69" s="173"/>
      <c r="N69" s="189"/>
    </row>
    <row r="70" spans="2:16" s="45" customFormat="1">
      <c r="B70" s="10"/>
      <c r="E70" s="173"/>
      <c r="G70" s="106"/>
      <c r="H70" s="173"/>
      <c r="I70" s="173"/>
      <c r="J70" s="173"/>
      <c r="K70" s="173"/>
      <c r="L70" s="173"/>
      <c r="M70" s="173"/>
      <c r="N70" s="189"/>
    </row>
    <row r="71" spans="2:16" s="45" customFormat="1">
      <c r="B71" s="10"/>
      <c r="E71" s="173"/>
      <c r="G71" s="106"/>
      <c r="H71" s="173"/>
      <c r="I71" s="173"/>
      <c r="J71" s="173"/>
      <c r="K71" s="173"/>
      <c r="L71" s="173"/>
      <c r="M71" s="173"/>
      <c r="N71" s="189"/>
    </row>
    <row r="72" spans="2:16" s="45" customFormat="1">
      <c r="B72" s="10"/>
      <c r="E72" s="173"/>
      <c r="G72" s="106"/>
      <c r="H72" s="173"/>
      <c r="I72" s="173"/>
      <c r="J72" s="173"/>
      <c r="K72" s="173"/>
      <c r="L72" s="173"/>
      <c r="M72" s="173"/>
      <c r="N72" s="189"/>
    </row>
    <row r="73" spans="2:16" s="45" customFormat="1">
      <c r="B73" s="10"/>
      <c r="E73" s="173"/>
      <c r="G73" s="106"/>
      <c r="H73" s="173"/>
      <c r="I73" s="173"/>
      <c r="J73" s="173"/>
      <c r="K73" s="173"/>
      <c r="L73" s="173"/>
      <c r="M73" s="173"/>
      <c r="N73" s="189"/>
    </row>
    <row r="74" spans="2:16" s="45" customFormat="1">
      <c r="B74" s="10"/>
      <c r="E74" s="173"/>
      <c r="G74" s="106"/>
      <c r="H74" s="173"/>
      <c r="I74" s="173"/>
      <c r="J74" s="173"/>
      <c r="K74" s="173"/>
      <c r="L74" s="173"/>
      <c r="M74" s="173"/>
      <c r="N74" s="189"/>
    </row>
    <row r="75" spans="2:16" s="45" customFormat="1">
      <c r="B75" s="10"/>
      <c r="E75" s="173"/>
      <c r="G75" s="106"/>
      <c r="H75" s="173"/>
      <c r="I75" s="173"/>
      <c r="J75" s="173"/>
      <c r="K75" s="173"/>
      <c r="L75" s="173"/>
      <c r="M75" s="173"/>
      <c r="N75" s="189"/>
    </row>
    <row r="76" spans="2:16" s="45" customFormat="1">
      <c r="B76" s="10"/>
      <c r="E76" s="173"/>
      <c r="G76" s="106"/>
      <c r="H76" s="173"/>
      <c r="I76" s="173"/>
      <c r="J76" s="173"/>
      <c r="K76" s="173"/>
      <c r="L76" s="173"/>
      <c r="M76" s="173"/>
      <c r="N76" s="189"/>
    </row>
    <row r="77" spans="2:16" s="45" customFormat="1">
      <c r="B77" s="10"/>
      <c r="E77" s="173"/>
      <c r="G77" s="106"/>
      <c r="H77" s="173"/>
      <c r="I77" s="173"/>
      <c r="J77" s="173"/>
      <c r="K77" s="173"/>
      <c r="L77" s="173"/>
      <c r="M77" s="173"/>
      <c r="N77" s="189"/>
    </row>
    <row r="78" spans="2:16" s="45" customFormat="1">
      <c r="B78" s="10"/>
      <c r="E78" s="173"/>
      <c r="G78" s="106"/>
      <c r="H78" s="173"/>
      <c r="I78" s="173"/>
      <c r="J78" s="173"/>
      <c r="K78" s="173"/>
      <c r="L78" s="173"/>
      <c r="M78" s="173"/>
      <c r="N78" s="189"/>
    </row>
    <row r="79" spans="2:16" s="45" customFormat="1">
      <c r="B79" s="10"/>
      <c r="E79" s="173"/>
      <c r="G79" s="106"/>
      <c r="H79" s="173"/>
      <c r="I79" s="173"/>
      <c r="J79" s="173"/>
      <c r="K79" s="173"/>
      <c r="L79" s="173"/>
      <c r="M79" s="173"/>
      <c r="N79" s="189"/>
    </row>
    <row r="80" spans="2:16" s="45" customFormat="1">
      <c r="B80" s="10"/>
      <c r="E80" s="173"/>
      <c r="G80" s="106"/>
      <c r="H80" s="173"/>
      <c r="I80" s="173"/>
      <c r="J80" s="173"/>
      <c r="K80" s="173"/>
      <c r="L80" s="173"/>
      <c r="M80" s="173"/>
      <c r="N80" s="189"/>
    </row>
    <row r="81" spans="2:14" s="45" customFormat="1">
      <c r="B81" s="10"/>
      <c r="E81" s="173"/>
      <c r="G81" s="106"/>
      <c r="H81" s="173"/>
      <c r="I81" s="173"/>
      <c r="J81" s="173"/>
      <c r="K81" s="173"/>
      <c r="L81" s="173"/>
      <c r="M81" s="173"/>
      <c r="N81" s="189"/>
    </row>
    <row r="82" spans="2:14" s="45" customFormat="1">
      <c r="B82" s="10"/>
      <c r="E82" s="173"/>
      <c r="G82" s="106"/>
      <c r="H82" s="173"/>
      <c r="I82" s="173"/>
      <c r="J82" s="173"/>
      <c r="K82" s="173"/>
      <c r="L82" s="173"/>
      <c r="M82" s="173"/>
      <c r="N82" s="189"/>
    </row>
    <row r="83" spans="2:14" s="45" customFormat="1">
      <c r="B83" s="10"/>
      <c r="E83" s="173"/>
      <c r="G83" s="106"/>
      <c r="H83" s="173"/>
      <c r="I83" s="173"/>
      <c r="J83" s="173"/>
      <c r="K83" s="173"/>
      <c r="L83" s="173"/>
      <c r="M83" s="173"/>
      <c r="N83" s="189"/>
    </row>
    <row r="84" spans="2:14" s="45" customFormat="1">
      <c r="B84" s="10"/>
      <c r="E84" s="173"/>
      <c r="G84" s="106"/>
      <c r="H84" s="173"/>
      <c r="I84" s="173"/>
      <c r="J84" s="173"/>
      <c r="K84" s="173"/>
      <c r="L84" s="173"/>
      <c r="M84" s="173"/>
      <c r="N84" s="189"/>
    </row>
    <row r="85" spans="2:14" s="45" customFormat="1">
      <c r="B85" s="10"/>
      <c r="E85" s="173"/>
      <c r="G85" s="106"/>
      <c r="H85" s="173"/>
      <c r="I85" s="173"/>
      <c r="J85" s="173"/>
      <c r="K85" s="173"/>
      <c r="L85" s="173"/>
      <c r="M85" s="173"/>
      <c r="N85" s="189"/>
    </row>
    <row r="86" spans="2:14" s="45" customFormat="1">
      <c r="B86" s="10"/>
      <c r="E86" s="173"/>
      <c r="G86" s="106"/>
      <c r="H86" s="173"/>
      <c r="I86" s="173"/>
      <c r="J86" s="173"/>
      <c r="K86" s="173"/>
      <c r="L86" s="173"/>
      <c r="M86" s="173"/>
      <c r="N86" s="189"/>
    </row>
    <row r="87" spans="2:14" s="45" customFormat="1">
      <c r="B87" s="10"/>
      <c r="E87" s="173"/>
      <c r="G87" s="106"/>
      <c r="H87" s="173"/>
      <c r="I87" s="173"/>
      <c r="J87" s="173"/>
      <c r="K87" s="173"/>
      <c r="L87" s="173"/>
      <c r="M87" s="173"/>
      <c r="N87" s="189"/>
    </row>
    <row r="88" spans="2:14" s="45" customFormat="1">
      <c r="B88" s="10"/>
      <c r="E88" s="173"/>
      <c r="G88" s="106"/>
      <c r="H88" s="173"/>
      <c r="I88" s="173"/>
      <c r="J88" s="173"/>
      <c r="K88" s="173"/>
      <c r="L88" s="173"/>
      <c r="M88" s="173"/>
      <c r="N88" s="189"/>
    </row>
    <row r="89" spans="2:14" s="45" customFormat="1">
      <c r="B89" s="10"/>
      <c r="E89" s="173"/>
      <c r="G89" s="106"/>
      <c r="H89" s="173"/>
      <c r="I89" s="173"/>
      <c r="J89" s="173"/>
      <c r="K89" s="173"/>
      <c r="L89" s="173"/>
      <c r="M89" s="173"/>
      <c r="N89" s="189"/>
    </row>
    <row r="90" spans="2:14" s="45" customFormat="1">
      <c r="B90" s="10"/>
      <c r="E90" s="173"/>
      <c r="G90" s="106"/>
      <c r="H90" s="173"/>
      <c r="I90" s="173"/>
      <c r="J90" s="173"/>
      <c r="K90" s="173"/>
      <c r="L90" s="173"/>
      <c r="M90" s="173"/>
      <c r="N90" s="189"/>
    </row>
    <row r="91" spans="2:14" s="45" customFormat="1">
      <c r="B91" s="10"/>
      <c r="E91" s="173"/>
      <c r="G91" s="106"/>
      <c r="H91" s="173"/>
      <c r="I91" s="173"/>
      <c r="J91" s="173"/>
      <c r="K91" s="173"/>
      <c r="L91" s="173"/>
      <c r="M91" s="173"/>
      <c r="N91" s="189"/>
    </row>
  </sheetData>
  <mergeCells count="99">
    <mergeCell ref="B37:G37"/>
    <mergeCell ref="D43:E43"/>
    <mergeCell ref="G43:I43"/>
    <mergeCell ref="K43:M43"/>
    <mergeCell ref="D44:E44"/>
    <mergeCell ref="G44:I44"/>
    <mergeCell ref="K44:M44"/>
    <mergeCell ref="B31:P31"/>
    <mergeCell ref="B32:B36"/>
    <mergeCell ref="C32:C36"/>
    <mergeCell ref="D32:D36"/>
    <mergeCell ref="E32:E36"/>
    <mergeCell ref="F32:F36"/>
    <mergeCell ref="H32:H36"/>
    <mergeCell ref="I32:I36"/>
    <mergeCell ref="J32:J36"/>
    <mergeCell ref="P32:P36"/>
    <mergeCell ref="N32:N36"/>
    <mergeCell ref="O32:O36"/>
    <mergeCell ref="K32:K36"/>
    <mergeCell ref="L32:L36"/>
    <mergeCell ref="M32:M36"/>
    <mergeCell ref="B25:P25"/>
    <mergeCell ref="B26:B30"/>
    <mergeCell ref="C26:C30"/>
    <mergeCell ref="D26:D30"/>
    <mergeCell ref="E26:E30"/>
    <mergeCell ref="F26:F30"/>
    <mergeCell ref="H26:H30"/>
    <mergeCell ref="I26:I30"/>
    <mergeCell ref="J26:J30"/>
    <mergeCell ref="P26:P30"/>
    <mergeCell ref="K26:K30"/>
    <mergeCell ref="L26:L30"/>
    <mergeCell ref="M26:M30"/>
    <mergeCell ref="N26:N30"/>
    <mergeCell ref="O26:O30"/>
    <mergeCell ref="O14:O18"/>
    <mergeCell ref="P20:P24"/>
    <mergeCell ref="K20:K24"/>
    <mergeCell ref="L20:L24"/>
    <mergeCell ref="M20:M24"/>
    <mergeCell ref="N20:N24"/>
    <mergeCell ref="O20:O24"/>
    <mergeCell ref="I14:I18"/>
    <mergeCell ref="J14:J18"/>
    <mergeCell ref="P14:P18"/>
    <mergeCell ref="B19:P19"/>
    <mergeCell ref="B20:B24"/>
    <mergeCell ref="C20:C24"/>
    <mergeCell ref="D20:D24"/>
    <mergeCell ref="E20:E24"/>
    <mergeCell ref="F20:F24"/>
    <mergeCell ref="H20:H24"/>
    <mergeCell ref="I20:I24"/>
    <mergeCell ref="J20:J24"/>
    <mergeCell ref="K14:K18"/>
    <mergeCell ref="L14:L18"/>
    <mergeCell ref="M14:M18"/>
    <mergeCell ref="N14:N18"/>
    <mergeCell ref="H9:H13"/>
    <mergeCell ref="B14:B18"/>
    <mergeCell ref="C14:C18"/>
    <mergeCell ref="D14:D18"/>
    <mergeCell ref="E14:E18"/>
    <mergeCell ref="F14:F18"/>
    <mergeCell ref="H14:H18"/>
    <mergeCell ref="B9:B13"/>
    <mergeCell ref="C9:C13"/>
    <mergeCell ref="D9:D13"/>
    <mergeCell ref="E9:E13"/>
    <mergeCell ref="F9:F13"/>
    <mergeCell ref="N9:N13"/>
    <mergeCell ref="O9:O13"/>
    <mergeCell ref="P9:P13"/>
    <mergeCell ref="I9:I13"/>
    <mergeCell ref="J9:J13"/>
    <mergeCell ref="K9:K13"/>
    <mergeCell ref="L9:L13"/>
    <mergeCell ref="M9:M13"/>
    <mergeCell ref="B8:P8"/>
    <mergeCell ref="B5:P5"/>
    <mergeCell ref="B6:B7"/>
    <mergeCell ref="C6:C7"/>
    <mergeCell ref="D6:D7"/>
    <mergeCell ref="E6:E7"/>
    <mergeCell ref="F6:F7"/>
    <mergeCell ref="G6:G7"/>
    <mergeCell ref="H6:H7"/>
    <mergeCell ref="I6:L6"/>
    <mergeCell ref="M6:M7"/>
    <mergeCell ref="N6:N7"/>
    <mergeCell ref="O6:P6"/>
    <mergeCell ref="E1:M4"/>
    <mergeCell ref="B1:D4"/>
    <mergeCell ref="N1:P1"/>
    <mergeCell ref="N2:P2"/>
    <mergeCell ref="N3:P3"/>
    <mergeCell ref="N4:P4"/>
  </mergeCells>
  <conditionalFormatting sqref="M9">
    <cfRule type="cellIs" dxfId="1" priority="2" operator="greaterThan">
      <formula>100</formula>
    </cfRule>
  </conditionalFormatting>
  <conditionalFormatting sqref="M14 M20 M26">
    <cfRule type="cellIs" dxfId="0" priority="1" operator="greaterThan">
      <formula>100</formula>
    </cfRule>
  </conditionalFormatting>
  <dataValidations count="1">
    <dataValidation allowBlank="1" showInputMessage="1" showErrorMessage="1" errorTitle="error" error="solo datos númericos" sqref="H26:H30 H20:H24 H32:H36 H9:H18"/>
  </dataValidation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/>
  <dimension ref="A1:R111"/>
  <sheetViews>
    <sheetView showGridLines="0" zoomScale="80" zoomScaleNormal="80" workbookViewId="0">
      <selection activeCell="I3" sqref="I3:J3"/>
    </sheetView>
  </sheetViews>
  <sheetFormatPr baseColWidth="10" defaultColWidth="11.42578125" defaultRowHeight="15"/>
  <cols>
    <col min="1" max="1" width="11.42578125" style="130"/>
    <col min="2" max="2" width="32.7109375" style="191" bestFit="1" customWidth="1"/>
    <col min="3" max="3" width="48.85546875" style="192" customWidth="1"/>
    <col min="4" max="4" width="59.28515625" style="192" customWidth="1"/>
    <col min="5" max="5" width="12.5703125" style="209" customWidth="1"/>
    <col min="6" max="6" width="14" style="209" customWidth="1"/>
    <col min="7" max="7" width="20.140625" style="209" customWidth="1"/>
    <col min="8" max="8" width="24.42578125" style="192" customWidth="1"/>
    <col min="9" max="9" width="17" style="192" customWidth="1"/>
    <col min="10" max="10" width="27.7109375" style="130" customWidth="1"/>
    <col min="11" max="16384" width="11.42578125" style="130"/>
  </cols>
  <sheetData>
    <row r="1" spans="1:12" ht="22.9" customHeight="1">
      <c r="B1" s="481"/>
      <c r="C1" s="472" t="s">
        <v>142</v>
      </c>
      <c r="D1" s="473"/>
      <c r="E1" s="473"/>
      <c r="F1" s="473"/>
      <c r="G1" s="473"/>
      <c r="H1" s="474"/>
      <c r="I1" s="484" t="s">
        <v>216</v>
      </c>
      <c r="J1" s="485"/>
    </row>
    <row r="2" spans="1:12" ht="22.9" customHeight="1">
      <c r="B2" s="482"/>
      <c r="C2" s="475"/>
      <c r="D2" s="476"/>
      <c r="E2" s="476"/>
      <c r="F2" s="476"/>
      <c r="G2" s="476"/>
      <c r="H2" s="477"/>
      <c r="I2" s="484" t="s">
        <v>217</v>
      </c>
      <c r="J2" s="485"/>
    </row>
    <row r="3" spans="1:12" ht="22.9" customHeight="1">
      <c r="B3" s="482"/>
      <c r="C3" s="475"/>
      <c r="D3" s="476"/>
      <c r="E3" s="476"/>
      <c r="F3" s="476"/>
      <c r="G3" s="476"/>
      <c r="H3" s="477"/>
      <c r="I3" s="484" t="s">
        <v>215</v>
      </c>
      <c r="J3" s="485"/>
    </row>
    <row r="4" spans="1:12" ht="18.600000000000001" customHeight="1">
      <c r="B4" s="483"/>
      <c r="C4" s="478"/>
      <c r="D4" s="479"/>
      <c r="E4" s="479"/>
      <c r="F4" s="479"/>
      <c r="G4" s="479"/>
      <c r="H4" s="480"/>
      <c r="I4" s="484" t="s">
        <v>212</v>
      </c>
      <c r="J4" s="485"/>
    </row>
    <row r="5" spans="1:12" s="19" customFormat="1" ht="21.95" customHeight="1">
      <c r="A5" s="24"/>
      <c r="B5" s="486" t="s">
        <v>56</v>
      </c>
      <c r="C5" s="486"/>
      <c r="D5" s="486"/>
      <c r="E5" s="486"/>
      <c r="F5" s="486"/>
      <c r="G5" s="486"/>
      <c r="H5" s="486"/>
      <c r="I5" s="486"/>
      <c r="J5" s="486"/>
      <c r="K5" s="24"/>
    </row>
    <row r="6" spans="1:12" s="19" customFormat="1">
      <c r="A6" s="24"/>
      <c r="B6" s="190"/>
      <c r="C6" s="487" t="s">
        <v>184</v>
      </c>
      <c r="D6" s="487"/>
      <c r="E6" s="487"/>
      <c r="F6" s="487"/>
      <c r="G6" s="487"/>
      <c r="H6" s="487"/>
      <c r="I6" s="487"/>
      <c r="J6" s="131">
        <v>5</v>
      </c>
      <c r="K6" s="24"/>
    </row>
    <row r="7" spans="1:12" s="19" customFormat="1">
      <c r="A7" s="24"/>
      <c r="B7" s="190"/>
      <c r="C7" s="461" t="s">
        <v>185</v>
      </c>
      <c r="D7" s="461"/>
      <c r="E7" s="461"/>
      <c r="F7" s="461"/>
      <c r="G7" s="461"/>
      <c r="H7" s="461"/>
      <c r="I7" s="461"/>
      <c r="J7" s="131">
        <v>4</v>
      </c>
      <c r="K7" s="24"/>
    </row>
    <row r="8" spans="1:12" s="19" customFormat="1">
      <c r="A8" s="24"/>
      <c r="B8" s="190"/>
      <c r="C8" s="461" t="s">
        <v>50</v>
      </c>
      <c r="D8" s="461"/>
      <c r="E8" s="461"/>
      <c r="F8" s="461"/>
      <c r="G8" s="461"/>
      <c r="H8" s="461"/>
      <c r="I8" s="461"/>
      <c r="J8" s="131">
        <v>3</v>
      </c>
      <c r="K8" s="24"/>
    </row>
    <row r="9" spans="1:12" s="19" customFormat="1">
      <c r="A9" s="24"/>
      <c r="B9" s="190"/>
      <c r="C9" s="461" t="s">
        <v>51</v>
      </c>
      <c r="D9" s="461"/>
      <c r="E9" s="461"/>
      <c r="F9" s="461"/>
      <c r="G9" s="461"/>
      <c r="H9" s="461"/>
      <c r="I9" s="461"/>
      <c r="J9" s="131">
        <v>2</v>
      </c>
      <c r="K9" s="24"/>
    </row>
    <row r="10" spans="1:12" s="19" customFormat="1">
      <c r="A10" s="24"/>
      <c r="B10" s="190"/>
      <c r="C10" s="462" t="s">
        <v>133</v>
      </c>
      <c r="D10" s="463"/>
      <c r="E10" s="463"/>
      <c r="F10" s="463"/>
      <c r="G10" s="463"/>
      <c r="H10" s="463"/>
      <c r="I10" s="463"/>
      <c r="J10" s="132">
        <v>1</v>
      </c>
      <c r="K10" s="24"/>
    </row>
    <row r="11" spans="1:12" s="19" customFormat="1">
      <c r="A11" s="24"/>
      <c r="B11" s="466"/>
      <c r="C11" s="467"/>
      <c r="D11" s="467"/>
      <c r="E11" s="467"/>
      <c r="F11" s="467"/>
      <c r="G11" s="467"/>
      <c r="H11" s="467"/>
      <c r="I11" s="467"/>
      <c r="J11" s="468"/>
      <c r="K11" s="24"/>
    </row>
    <row r="12" spans="1:12" s="19" customFormat="1">
      <c r="A12" s="24"/>
      <c r="B12" s="464" t="s">
        <v>143</v>
      </c>
      <c r="C12" s="465"/>
      <c r="D12" s="465"/>
      <c r="E12" s="465"/>
      <c r="F12" s="465"/>
      <c r="G12" s="465"/>
      <c r="H12" s="465"/>
      <c r="I12" s="465"/>
      <c r="J12" s="465"/>
      <c r="K12" s="133"/>
      <c r="L12" s="21"/>
    </row>
    <row r="13" spans="1:12">
      <c r="B13" s="469"/>
      <c r="C13" s="470"/>
      <c r="D13" s="470"/>
      <c r="E13" s="470"/>
      <c r="F13" s="470"/>
      <c r="G13" s="470"/>
      <c r="H13" s="470"/>
      <c r="I13" s="470"/>
      <c r="J13" s="471"/>
    </row>
    <row r="14" spans="1:12" ht="38.25" customHeight="1">
      <c r="B14" s="490" t="s">
        <v>144</v>
      </c>
      <c r="C14" s="490" t="s">
        <v>57</v>
      </c>
      <c r="D14" s="490" t="s">
        <v>58</v>
      </c>
      <c r="E14" s="488" t="s">
        <v>59</v>
      </c>
      <c r="F14" s="488"/>
      <c r="G14" s="488"/>
      <c r="H14" s="489" t="s">
        <v>105</v>
      </c>
      <c r="I14" s="489" t="s">
        <v>60</v>
      </c>
      <c r="J14" s="488" t="s">
        <v>61</v>
      </c>
    </row>
    <row r="15" spans="1:12" ht="45">
      <c r="B15" s="490"/>
      <c r="C15" s="490"/>
      <c r="D15" s="490"/>
      <c r="E15" s="199" t="s">
        <v>62</v>
      </c>
      <c r="F15" s="199" t="s">
        <v>145</v>
      </c>
      <c r="G15" s="214" t="s">
        <v>146</v>
      </c>
      <c r="H15" s="489"/>
      <c r="I15" s="489"/>
      <c r="J15" s="488"/>
    </row>
    <row r="16" spans="1:12">
      <c r="B16" s="490"/>
      <c r="C16" s="490"/>
      <c r="D16" s="490"/>
      <c r="E16" s="200">
        <v>0.6</v>
      </c>
      <c r="F16" s="200">
        <v>0.2</v>
      </c>
      <c r="G16" s="200">
        <v>0.2</v>
      </c>
      <c r="H16" s="489"/>
      <c r="I16" s="489"/>
      <c r="J16" s="488"/>
    </row>
    <row r="17" spans="2:10" ht="45" customHeight="1">
      <c r="B17" s="435" t="s">
        <v>104</v>
      </c>
      <c r="C17" s="436" t="s">
        <v>149</v>
      </c>
      <c r="D17" s="193" t="s">
        <v>150</v>
      </c>
      <c r="E17" s="201"/>
      <c r="F17" s="201"/>
      <c r="G17" s="201"/>
      <c r="H17" s="432"/>
      <c r="I17" s="445">
        <f>SUM(E20:G20)</f>
        <v>0</v>
      </c>
      <c r="J17" s="457"/>
    </row>
    <row r="18" spans="2:10" ht="28.5">
      <c r="B18" s="435"/>
      <c r="C18" s="437"/>
      <c r="D18" s="193" t="s">
        <v>106</v>
      </c>
      <c r="E18" s="201"/>
      <c r="F18" s="201"/>
      <c r="G18" s="201"/>
      <c r="H18" s="432"/>
      <c r="I18" s="445"/>
      <c r="J18" s="457"/>
    </row>
    <row r="19" spans="2:10" ht="57">
      <c r="B19" s="435"/>
      <c r="C19" s="438"/>
      <c r="D19" s="193" t="s">
        <v>151</v>
      </c>
      <c r="E19" s="201"/>
      <c r="F19" s="201"/>
      <c r="G19" s="201"/>
      <c r="H19" s="432"/>
      <c r="I19" s="445"/>
      <c r="J19" s="457"/>
    </row>
    <row r="20" spans="2:10">
      <c r="B20" s="442" t="s">
        <v>69</v>
      </c>
      <c r="C20" s="443"/>
      <c r="D20" s="444"/>
      <c r="E20" s="202">
        <f>SUM(E17:E19)/3*60%</f>
        <v>0</v>
      </c>
      <c r="F20" s="202">
        <f>SUM(F17:F19)/3*20%</f>
        <v>0</v>
      </c>
      <c r="G20" s="202">
        <f>SUM(G17:G19)/3*20%</f>
        <v>0</v>
      </c>
      <c r="H20" s="432"/>
      <c r="I20" s="445"/>
      <c r="J20" s="457"/>
    </row>
    <row r="21" spans="2:10">
      <c r="B21" s="439" t="s">
        <v>147</v>
      </c>
      <c r="C21" s="436" t="s">
        <v>152</v>
      </c>
      <c r="D21" s="193" t="s">
        <v>153</v>
      </c>
      <c r="E21" s="201"/>
      <c r="F21" s="201"/>
      <c r="G21" s="201"/>
      <c r="H21" s="454"/>
      <c r="I21" s="451">
        <f>SUM(E31:G31)</f>
        <v>0</v>
      </c>
      <c r="J21" s="458"/>
    </row>
    <row r="22" spans="2:10" ht="28.5">
      <c r="B22" s="440"/>
      <c r="C22" s="437"/>
      <c r="D22" s="193" t="s">
        <v>154</v>
      </c>
      <c r="E22" s="201"/>
      <c r="F22" s="201"/>
      <c r="G22" s="201"/>
      <c r="H22" s="455"/>
      <c r="I22" s="452"/>
      <c r="J22" s="459"/>
    </row>
    <row r="23" spans="2:10" ht="28.5">
      <c r="B23" s="440"/>
      <c r="C23" s="437"/>
      <c r="D23" s="193" t="s">
        <v>155</v>
      </c>
      <c r="E23" s="201"/>
      <c r="F23" s="201"/>
      <c r="G23" s="201"/>
      <c r="H23" s="455"/>
      <c r="I23" s="452"/>
      <c r="J23" s="459"/>
    </row>
    <row r="24" spans="2:10">
      <c r="B24" s="440"/>
      <c r="C24" s="437"/>
      <c r="D24" s="193" t="s">
        <v>156</v>
      </c>
      <c r="E24" s="201"/>
      <c r="F24" s="201"/>
      <c r="G24" s="201"/>
      <c r="H24" s="455"/>
      <c r="I24" s="452"/>
      <c r="J24" s="459"/>
    </row>
    <row r="25" spans="2:10" ht="28.5">
      <c r="B25" s="440"/>
      <c r="C25" s="437"/>
      <c r="D25" s="193" t="s">
        <v>157</v>
      </c>
      <c r="E25" s="201"/>
      <c r="F25" s="201"/>
      <c r="G25" s="201"/>
      <c r="H25" s="455"/>
      <c r="I25" s="452"/>
      <c r="J25" s="459"/>
    </row>
    <row r="26" spans="2:10" ht="28.5">
      <c r="B26" s="440"/>
      <c r="C26" s="437"/>
      <c r="D26" s="193" t="s">
        <v>158</v>
      </c>
      <c r="E26" s="201"/>
      <c r="F26" s="201"/>
      <c r="G26" s="201"/>
      <c r="H26" s="455"/>
      <c r="I26" s="452"/>
      <c r="J26" s="459"/>
    </row>
    <row r="27" spans="2:10" ht="28.5">
      <c r="B27" s="440"/>
      <c r="C27" s="437"/>
      <c r="D27" s="193" t="s">
        <v>159</v>
      </c>
      <c r="E27" s="201"/>
      <c r="F27" s="201"/>
      <c r="G27" s="201"/>
      <c r="H27" s="455"/>
      <c r="I27" s="452"/>
      <c r="J27" s="459"/>
    </row>
    <row r="28" spans="2:10" ht="28.5">
      <c r="B28" s="440"/>
      <c r="C28" s="437"/>
      <c r="D28" s="193" t="s">
        <v>160</v>
      </c>
      <c r="E28" s="201"/>
      <c r="F28" s="201"/>
      <c r="G28" s="201"/>
      <c r="H28" s="455"/>
      <c r="I28" s="452"/>
      <c r="J28" s="459"/>
    </row>
    <row r="29" spans="2:10" ht="42.75">
      <c r="B29" s="440"/>
      <c r="C29" s="437"/>
      <c r="D29" s="193" t="s">
        <v>161</v>
      </c>
      <c r="E29" s="201"/>
      <c r="F29" s="201"/>
      <c r="G29" s="201"/>
      <c r="H29" s="455"/>
      <c r="I29" s="452"/>
      <c r="J29" s="459"/>
    </row>
    <row r="30" spans="2:10" ht="28.5">
      <c r="B30" s="441"/>
      <c r="C30" s="438"/>
      <c r="D30" s="193" t="s">
        <v>162</v>
      </c>
      <c r="E30" s="201"/>
      <c r="F30" s="201"/>
      <c r="G30" s="201"/>
      <c r="H30" s="455"/>
      <c r="I30" s="452"/>
      <c r="J30" s="459"/>
    </row>
    <row r="31" spans="2:10">
      <c r="B31" s="442" t="s">
        <v>69</v>
      </c>
      <c r="C31" s="443"/>
      <c r="D31" s="444"/>
      <c r="E31" s="202">
        <f>SUM(E21:E30)/10*60%</f>
        <v>0</v>
      </c>
      <c r="F31" s="202">
        <f>SUM(F21:F30)/10*20%</f>
        <v>0</v>
      </c>
      <c r="G31" s="202">
        <f>SUM(G21:G30)/10*20%</f>
        <v>0</v>
      </c>
      <c r="H31" s="456"/>
      <c r="I31" s="491"/>
      <c r="J31" s="460"/>
    </row>
    <row r="32" spans="2:10" ht="28.5" customHeight="1">
      <c r="B32" s="446" t="s">
        <v>210</v>
      </c>
      <c r="C32" s="436" t="s">
        <v>186</v>
      </c>
      <c r="D32" s="193" t="s">
        <v>148</v>
      </c>
      <c r="E32" s="201"/>
      <c r="F32" s="201"/>
      <c r="G32" s="201"/>
      <c r="H32" s="432"/>
      <c r="I32" s="445">
        <f>SUM(E38:G38)</f>
        <v>0</v>
      </c>
      <c r="J32" s="457"/>
    </row>
    <row r="33" spans="1:11" ht="29.25" customHeight="1">
      <c r="B33" s="447"/>
      <c r="C33" s="437"/>
      <c r="D33" s="193" t="s">
        <v>187</v>
      </c>
      <c r="E33" s="201"/>
      <c r="F33" s="201"/>
      <c r="G33" s="201"/>
      <c r="H33" s="432"/>
      <c r="I33" s="445"/>
      <c r="J33" s="457"/>
    </row>
    <row r="34" spans="1:11" ht="31.5" customHeight="1">
      <c r="B34" s="447"/>
      <c r="C34" s="437"/>
      <c r="D34" s="193" t="s">
        <v>188</v>
      </c>
      <c r="E34" s="201"/>
      <c r="F34" s="201"/>
      <c r="G34" s="201"/>
      <c r="H34" s="432"/>
      <c r="I34" s="445"/>
      <c r="J34" s="457"/>
    </row>
    <row r="35" spans="1:11" ht="45" customHeight="1">
      <c r="B35" s="447"/>
      <c r="C35" s="437"/>
      <c r="D35" s="193" t="s">
        <v>189</v>
      </c>
      <c r="E35" s="201"/>
      <c r="F35" s="201"/>
      <c r="G35" s="201"/>
      <c r="H35" s="432"/>
      <c r="I35" s="445"/>
      <c r="J35" s="457"/>
    </row>
    <row r="36" spans="1:11" ht="30.75" customHeight="1">
      <c r="B36" s="447"/>
      <c r="C36" s="437"/>
      <c r="D36" s="193" t="s">
        <v>190</v>
      </c>
      <c r="E36" s="201"/>
      <c r="F36" s="201"/>
      <c r="G36" s="201"/>
      <c r="H36" s="432"/>
      <c r="I36" s="445"/>
      <c r="J36" s="457"/>
    </row>
    <row r="37" spans="1:11" ht="28.5">
      <c r="B37" s="448"/>
      <c r="C37" s="437"/>
      <c r="D37" s="193" t="s">
        <v>191</v>
      </c>
      <c r="E37" s="201"/>
      <c r="F37" s="201"/>
      <c r="G37" s="201"/>
      <c r="H37" s="432"/>
      <c r="I37" s="445"/>
      <c r="J37" s="457"/>
    </row>
    <row r="38" spans="1:11">
      <c r="B38" s="442" t="s">
        <v>69</v>
      </c>
      <c r="C38" s="443"/>
      <c r="D38" s="444"/>
      <c r="E38" s="202">
        <f>SUM(E32:E37)/6*60%</f>
        <v>0</v>
      </c>
      <c r="F38" s="202">
        <f>SUM(F32:F37)/6*20%</f>
        <v>0</v>
      </c>
      <c r="G38" s="202">
        <f>SUM(G32:G37)/6*20%</f>
        <v>0</v>
      </c>
      <c r="H38" s="432"/>
      <c r="I38" s="445"/>
      <c r="J38" s="457"/>
    </row>
    <row r="39" spans="1:11" ht="36.75" customHeight="1">
      <c r="B39" s="435" t="s">
        <v>63</v>
      </c>
      <c r="C39" s="492" t="s">
        <v>163</v>
      </c>
      <c r="D39" s="193" t="s">
        <v>64</v>
      </c>
      <c r="E39" s="201"/>
      <c r="F39" s="201"/>
      <c r="G39" s="201"/>
      <c r="H39" s="432"/>
      <c r="I39" s="445">
        <f>SUM(E44:G44)</f>
        <v>0</v>
      </c>
      <c r="J39" s="457"/>
    </row>
    <row r="40" spans="1:11" ht="31.5" customHeight="1">
      <c r="B40" s="435"/>
      <c r="C40" s="492"/>
      <c r="D40" s="193" t="s">
        <v>65</v>
      </c>
      <c r="E40" s="201"/>
      <c r="F40" s="201"/>
      <c r="G40" s="201"/>
      <c r="H40" s="432"/>
      <c r="I40" s="445"/>
      <c r="J40" s="457"/>
    </row>
    <row r="41" spans="1:11" ht="24.75" customHeight="1">
      <c r="B41" s="435"/>
      <c r="C41" s="492"/>
      <c r="D41" s="193" t="s">
        <v>66</v>
      </c>
      <c r="E41" s="201"/>
      <c r="F41" s="201"/>
      <c r="G41" s="201"/>
      <c r="H41" s="432"/>
      <c r="I41" s="445"/>
      <c r="J41" s="457"/>
    </row>
    <row r="42" spans="1:11" ht="30" customHeight="1">
      <c r="B42" s="435"/>
      <c r="C42" s="492"/>
      <c r="D42" s="193" t="s">
        <v>67</v>
      </c>
      <c r="E42" s="201"/>
      <c r="F42" s="201"/>
      <c r="G42" s="201"/>
      <c r="H42" s="432"/>
      <c r="I42" s="445"/>
      <c r="J42" s="457"/>
    </row>
    <row r="43" spans="1:11" ht="37.5" customHeight="1">
      <c r="B43" s="435"/>
      <c r="C43" s="492"/>
      <c r="D43" s="193" t="s">
        <v>68</v>
      </c>
      <c r="E43" s="201"/>
      <c r="F43" s="201"/>
      <c r="G43" s="201"/>
      <c r="H43" s="432"/>
      <c r="I43" s="445"/>
      <c r="J43" s="457"/>
    </row>
    <row r="44" spans="1:11" s="19" customFormat="1" ht="24.75" customHeight="1">
      <c r="A44" s="24"/>
      <c r="B44" s="442" t="s">
        <v>69</v>
      </c>
      <c r="C44" s="443"/>
      <c r="D44" s="444"/>
      <c r="E44" s="202">
        <f>SUM(E39:E43)/5*60%</f>
        <v>0</v>
      </c>
      <c r="F44" s="202">
        <f>SUM(F39:F43)/5*20%</f>
        <v>0</v>
      </c>
      <c r="G44" s="202">
        <f>SUM(G39:G43)/5*20%</f>
        <v>0</v>
      </c>
      <c r="H44" s="432"/>
      <c r="I44" s="445"/>
      <c r="J44" s="457"/>
      <c r="K44" s="134"/>
    </row>
    <row r="45" spans="1:11" ht="29.25" customHeight="1">
      <c r="B45" s="439" t="s">
        <v>103</v>
      </c>
      <c r="C45" s="436" t="s">
        <v>164</v>
      </c>
      <c r="D45" s="194" t="s">
        <v>165</v>
      </c>
      <c r="E45" s="203"/>
      <c r="F45" s="210"/>
      <c r="G45" s="215"/>
      <c r="H45" s="432"/>
      <c r="I45" s="445">
        <f>SUM(E51:G51)</f>
        <v>0</v>
      </c>
      <c r="J45" s="457"/>
    </row>
    <row r="46" spans="1:11" ht="33" customHeight="1">
      <c r="B46" s="440"/>
      <c r="C46" s="437"/>
      <c r="D46" s="195" t="s">
        <v>166</v>
      </c>
      <c r="E46" s="204"/>
      <c r="F46" s="205"/>
      <c r="G46" s="211"/>
      <c r="H46" s="432"/>
      <c r="I46" s="445"/>
      <c r="J46" s="457"/>
    </row>
    <row r="47" spans="1:11" ht="45" customHeight="1">
      <c r="B47" s="440"/>
      <c r="C47" s="437"/>
      <c r="D47" s="196" t="s">
        <v>167</v>
      </c>
      <c r="E47" s="204"/>
      <c r="F47" s="211"/>
      <c r="G47" s="211"/>
      <c r="H47" s="432"/>
      <c r="I47" s="445"/>
      <c r="J47" s="457"/>
    </row>
    <row r="48" spans="1:11" ht="45" customHeight="1">
      <c r="B48" s="440"/>
      <c r="C48" s="502"/>
      <c r="D48" s="197" t="s">
        <v>168</v>
      </c>
      <c r="E48" s="205"/>
      <c r="F48" s="212"/>
      <c r="G48" s="212"/>
      <c r="H48" s="432"/>
      <c r="I48" s="445"/>
      <c r="J48" s="457"/>
    </row>
    <row r="49" spans="1:11" ht="45" customHeight="1">
      <c r="B49" s="440"/>
      <c r="C49" s="437"/>
      <c r="D49" s="198" t="s">
        <v>169</v>
      </c>
      <c r="E49" s="206"/>
      <c r="F49" s="212"/>
      <c r="G49" s="212"/>
      <c r="H49" s="432"/>
      <c r="I49" s="445"/>
      <c r="J49" s="457"/>
    </row>
    <row r="50" spans="1:11" ht="47.25" customHeight="1">
      <c r="B50" s="441"/>
      <c r="C50" s="438"/>
      <c r="D50" s="195" t="s">
        <v>170</v>
      </c>
      <c r="E50" s="207"/>
      <c r="F50" s="213"/>
      <c r="G50" s="213"/>
      <c r="H50" s="432"/>
      <c r="I50" s="445"/>
      <c r="J50" s="457"/>
    </row>
    <row r="51" spans="1:11" s="19" customFormat="1" ht="24.75" customHeight="1">
      <c r="A51" s="24"/>
      <c r="B51" s="442" t="s">
        <v>69</v>
      </c>
      <c r="C51" s="443"/>
      <c r="D51" s="444"/>
      <c r="E51" s="202">
        <f>SUM(E45:E50)/6*60%</f>
        <v>0</v>
      </c>
      <c r="F51" s="202">
        <f>SUM(F45:F50)/6*20%</f>
        <v>0</v>
      </c>
      <c r="G51" s="202">
        <f>SUM(G45:G50)/6*20%</f>
        <v>0</v>
      </c>
      <c r="H51" s="432"/>
      <c r="I51" s="445"/>
      <c r="J51" s="457"/>
      <c r="K51" s="134"/>
    </row>
    <row r="52" spans="1:11" s="19" customFormat="1">
      <c r="A52" s="24"/>
      <c r="B52" s="435" t="s">
        <v>192</v>
      </c>
      <c r="C52" s="436" t="s">
        <v>193</v>
      </c>
      <c r="D52" s="193" t="s">
        <v>194</v>
      </c>
      <c r="E52" s="201"/>
      <c r="F52" s="201"/>
      <c r="G52" s="201"/>
      <c r="H52" s="432"/>
      <c r="I52" s="445">
        <f>SUM(E56:G56)</f>
        <v>0</v>
      </c>
      <c r="J52" s="457"/>
      <c r="K52" s="134"/>
    </row>
    <row r="53" spans="1:11" s="19" customFormat="1">
      <c r="A53" s="24"/>
      <c r="B53" s="435"/>
      <c r="C53" s="437"/>
      <c r="D53" s="193" t="s">
        <v>195</v>
      </c>
      <c r="E53" s="201"/>
      <c r="F53" s="201"/>
      <c r="G53" s="201"/>
      <c r="H53" s="432"/>
      <c r="I53" s="445"/>
      <c r="J53" s="457"/>
      <c r="K53" s="134"/>
    </row>
    <row r="54" spans="1:11" s="19" customFormat="1" ht="45.75" customHeight="1">
      <c r="A54" s="24"/>
      <c r="B54" s="435"/>
      <c r="C54" s="437"/>
      <c r="D54" s="193" t="s">
        <v>196</v>
      </c>
      <c r="E54" s="201"/>
      <c r="F54" s="201"/>
      <c r="G54" s="201"/>
      <c r="H54" s="432"/>
      <c r="I54" s="445"/>
      <c r="J54" s="457"/>
      <c r="K54" s="134"/>
    </row>
    <row r="55" spans="1:11" s="19" customFormat="1" ht="28.5">
      <c r="A55" s="24"/>
      <c r="B55" s="435"/>
      <c r="C55" s="438"/>
      <c r="D55" s="193" t="s">
        <v>197</v>
      </c>
      <c r="E55" s="201"/>
      <c r="F55" s="201"/>
      <c r="G55" s="201"/>
      <c r="H55" s="432"/>
      <c r="I55" s="445"/>
      <c r="J55" s="457"/>
      <c r="K55" s="134"/>
    </row>
    <row r="56" spans="1:11" s="19" customFormat="1" ht="24.75" customHeight="1">
      <c r="A56" s="24"/>
      <c r="B56" s="442" t="s">
        <v>69</v>
      </c>
      <c r="C56" s="443"/>
      <c r="D56" s="444"/>
      <c r="E56" s="202">
        <f>SUM(E52:E55)/4*60%</f>
        <v>0</v>
      </c>
      <c r="F56" s="202">
        <f>SUM(F52:F55)/4*20%</f>
        <v>0</v>
      </c>
      <c r="G56" s="202">
        <f>SUM(G52:G55)/4*20%</f>
        <v>0</v>
      </c>
      <c r="H56" s="432"/>
      <c r="I56" s="445"/>
      <c r="J56" s="457"/>
      <c r="K56" s="134"/>
    </row>
    <row r="57" spans="1:11" s="19" customFormat="1" ht="31.5" customHeight="1">
      <c r="A57" s="24"/>
      <c r="B57" s="439" t="s">
        <v>199</v>
      </c>
      <c r="C57" s="499" t="s">
        <v>200</v>
      </c>
      <c r="D57" s="193" t="s">
        <v>201</v>
      </c>
      <c r="E57" s="208"/>
      <c r="F57" s="208"/>
      <c r="G57" s="208"/>
      <c r="H57" s="454"/>
      <c r="I57" s="451">
        <f>SUM(E62:G62)</f>
        <v>0</v>
      </c>
      <c r="J57" s="458"/>
      <c r="K57" s="134"/>
    </row>
    <row r="58" spans="1:11" s="19" customFormat="1" ht="35.25" customHeight="1">
      <c r="A58" s="24"/>
      <c r="B58" s="440"/>
      <c r="C58" s="500"/>
      <c r="D58" s="193" t="s">
        <v>202</v>
      </c>
      <c r="E58" s="208"/>
      <c r="F58" s="208"/>
      <c r="G58" s="208"/>
      <c r="H58" s="455"/>
      <c r="I58" s="452"/>
      <c r="J58" s="459"/>
      <c r="K58" s="134"/>
    </row>
    <row r="59" spans="1:11" s="19" customFormat="1" ht="33.75" customHeight="1">
      <c r="A59" s="24"/>
      <c r="B59" s="440"/>
      <c r="C59" s="500"/>
      <c r="D59" s="193" t="s">
        <v>203</v>
      </c>
      <c r="E59" s="208"/>
      <c r="F59" s="208"/>
      <c r="G59" s="208"/>
      <c r="H59" s="455"/>
      <c r="I59" s="452"/>
      <c r="J59" s="459"/>
      <c r="K59" s="134"/>
    </row>
    <row r="60" spans="1:11" s="19" customFormat="1" ht="21.75" customHeight="1">
      <c r="A60" s="24"/>
      <c r="B60" s="440"/>
      <c r="C60" s="500"/>
      <c r="D60" s="193" t="s">
        <v>204</v>
      </c>
      <c r="E60" s="208"/>
      <c r="F60" s="208"/>
      <c r="G60" s="208"/>
      <c r="H60" s="455"/>
      <c r="I60" s="452"/>
      <c r="J60" s="459"/>
      <c r="K60" s="134"/>
    </row>
    <row r="61" spans="1:11" s="19" customFormat="1" ht="30.75" customHeight="1">
      <c r="A61" s="24"/>
      <c r="B61" s="440"/>
      <c r="C61" s="501"/>
      <c r="D61" s="193" t="s">
        <v>205</v>
      </c>
      <c r="E61" s="208"/>
      <c r="F61" s="208"/>
      <c r="G61" s="208"/>
      <c r="H61" s="455"/>
      <c r="I61" s="452"/>
      <c r="J61" s="459"/>
      <c r="K61" s="134"/>
    </row>
    <row r="62" spans="1:11" s="19" customFormat="1" ht="24.75" customHeight="1">
      <c r="A62" s="24"/>
      <c r="B62" s="442" t="s">
        <v>69</v>
      </c>
      <c r="C62" s="443"/>
      <c r="D62" s="444"/>
      <c r="E62" s="202">
        <f>SUM(E57:E61)/5*60%</f>
        <v>0</v>
      </c>
      <c r="F62" s="202">
        <f>SUM(F57:F61)/5*20%</f>
        <v>0</v>
      </c>
      <c r="G62" s="202">
        <f>SUM(G57:G61)/5*20%</f>
        <v>0</v>
      </c>
      <c r="H62" s="456"/>
      <c r="I62" s="491"/>
      <c r="J62" s="460"/>
      <c r="K62" s="134"/>
    </row>
    <row r="63" spans="1:11" s="19" customFormat="1" ht="28.5">
      <c r="A63" s="24"/>
      <c r="B63" s="439" t="s">
        <v>70</v>
      </c>
      <c r="C63" s="436" t="s">
        <v>171</v>
      </c>
      <c r="D63" s="193" t="s">
        <v>173</v>
      </c>
      <c r="E63" s="201"/>
      <c r="F63" s="201"/>
      <c r="G63" s="201"/>
      <c r="H63" s="449"/>
      <c r="I63" s="451">
        <f>SUM(E69:G69)</f>
        <v>0</v>
      </c>
      <c r="J63" s="493"/>
      <c r="K63" s="134"/>
    </row>
    <row r="64" spans="1:11" s="19" customFormat="1" ht="42.75">
      <c r="A64" s="24"/>
      <c r="B64" s="440"/>
      <c r="C64" s="437"/>
      <c r="D64" s="193" t="s">
        <v>107</v>
      </c>
      <c r="E64" s="201"/>
      <c r="F64" s="201"/>
      <c r="G64" s="201"/>
      <c r="H64" s="449"/>
      <c r="I64" s="452"/>
      <c r="J64" s="493"/>
      <c r="K64" s="134"/>
    </row>
    <row r="65" spans="1:11" s="19" customFormat="1" ht="42.75">
      <c r="A65" s="24"/>
      <c r="B65" s="440"/>
      <c r="C65" s="437"/>
      <c r="D65" s="193" t="s">
        <v>108</v>
      </c>
      <c r="E65" s="201"/>
      <c r="F65" s="201"/>
      <c r="G65" s="201"/>
      <c r="H65" s="449"/>
      <c r="I65" s="452"/>
      <c r="J65" s="493"/>
      <c r="K65" s="134"/>
    </row>
    <row r="66" spans="1:11" s="19" customFormat="1" ht="32.25" customHeight="1">
      <c r="A66" s="24"/>
      <c r="B66" s="440"/>
      <c r="C66" s="437"/>
      <c r="D66" s="193" t="s">
        <v>109</v>
      </c>
      <c r="E66" s="201"/>
      <c r="F66" s="201"/>
      <c r="G66" s="201"/>
      <c r="H66" s="449"/>
      <c r="I66" s="452"/>
      <c r="J66" s="493"/>
      <c r="K66" s="134"/>
    </row>
    <row r="67" spans="1:11" s="19" customFormat="1" ht="33" customHeight="1">
      <c r="A67" s="24"/>
      <c r="B67" s="440"/>
      <c r="C67" s="437"/>
      <c r="D67" s="193" t="s">
        <v>110</v>
      </c>
      <c r="E67" s="201"/>
      <c r="F67" s="201"/>
      <c r="G67" s="201"/>
      <c r="H67" s="449"/>
      <c r="I67" s="452"/>
      <c r="J67" s="493"/>
      <c r="K67" s="134"/>
    </row>
    <row r="68" spans="1:11" s="19" customFormat="1" ht="45.75" customHeight="1">
      <c r="A68" s="24"/>
      <c r="B68" s="441"/>
      <c r="C68" s="438"/>
      <c r="D68" s="193" t="s">
        <v>111</v>
      </c>
      <c r="E68" s="201"/>
      <c r="F68" s="201"/>
      <c r="G68" s="201"/>
      <c r="H68" s="449"/>
      <c r="I68" s="452"/>
      <c r="J68" s="493"/>
      <c r="K68" s="134"/>
    </row>
    <row r="69" spans="1:11" s="19" customFormat="1" ht="24.75" customHeight="1">
      <c r="A69" s="24"/>
      <c r="B69" s="494" t="s">
        <v>69</v>
      </c>
      <c r="C69" s="494"/>
      <c r="D69" s="494"/>
      <c r="E69" s="202">
        <f>SUM(E63:E68)/6*60%</f>
        <v>0</v>
      </c>
      <c r="F69" s="202">
        <f>SUM(F63:F68)/6*20%</f>
        <v>0</v>
      </c>
      <c r="G69" s="202">
        <f>SUM(G63:G68)/6*20%</f>
        <v>0</v>
      </c>
      <c r="H69" s="449"/>
      <c r="I69" s="491"/>
      <c r="J69" s="493"/>
      <c r="K69" s="134"/>
    </row>
    <row r="70" spans="1:11" s="19" customFormat="1" ht="24.75" customHeight="1">
      <c r="A70" s="24"/>
      <c r="B70" s="439" t="s">
        <v>71</v>
      </c>
      <c r="C70" s="436" t="s">
        <v>172</v>
      </c>
      <c r="D70" s="193" t="s">
        <v>112</v>
      </c>
      <c r="E70" s="201"/>
      <c r="F70" s="201"/>
      <c r="G70" s="201"/>
      <c r="H70" s="449"/>
      <c r="I70" s="451">
        <f>SUM(E76:G76)</f>
        <v>0</v>
      </c>
      <c r="J70" s="493"/>
      <c r="K70" s="134"/>
    </row>
    <row r="71" spans="1:11" s="19" customFormat="1" ht="57">
      <c r="A71" s="24"/>
      <c r="B71" s="440"/>
      <c r="C71" s="437"/>
      <c r="D71" s="193" t="s">
        <v>113</v>
      </c>
      <c r="E71" s="201"/>
      <c r="F71" s="201"/>
      <c r="G71" s="201"/>
      <c r="H71" s="449"/>
      <c r="I71" s="452"/>
      <c r="J71" s="493"/>
      <c r="K71" s="134"/>
    </row>
    <row r="72" spans="1:11" s="19" customFormat="1" ht="42.75">
      <c r="A72" s="24"/>
      <c r="B72" s="440"/>
      <c r="C72" s="437"/>
      <c r="D72" s="193" t="s">
        <v>114</v>
      </c>
      <c r="E72" s="201"/>
      <c r="F72" s="201"/>
      <c r="G72" s="201"/>
      <c r="H72" s="449"/>
      <c r="I72" s="452"/>
      <c r="J72" s="493"/>
      <c r="K72" s="134"/>
    </row>
    <row r="73" spans="1:11" s="19" customFormat="1" ht="42.75">
      <c r="A73" s="24"/>
      <c r="B73" s="440"/>
      <c r="C73" s="437"/>
      <c r="D73" s="193" t="s">
        <v>115</v>
      </c>
      <c r="E73" s="201"/>
      <c r="F73" s="201"/>
      <c r="G73" s="201"/>
      <c r="H73" s="449"/>
      <c r="I73" s="452"/>
      <c r="J73" s="493"/>
      <c r="K73" s="134"/>
    </row>
    <row r="74" spans="1:11" s="19" customFormat="1" ht="24.75" customHeight="1">
      <c r="A74" s="24"/>
      <c r="B74" s="440"/>
      <c r="C74" s="437"/>
      <c r="D74" s="193" t="s">
        <v>116</v>
      </c>
      <c r="E74" s="201"/>
      <c r="F74" s="201"/>
      <c r="G74" s="201"/>
      <c r="H74" s="449"/>
      <c r="I74" s="452"/>
      <c r="J74" s="493"/>
      <c r="K74" s="134"/>
    </row>
    <row r="75" spans="1:11" s="19" customFormat="1" ht="28.5">
      <c r="A75" s="24"/>
      <c r="B75" s="441"/>
      <c r="C75" s="438"/>
      <c r="D75" s="193" t="s">
        <v>174</v>
      </c>
      <c r="E75" s="201"/>
      <c r="F75" s="201"/>
      <c r="G75" s="201"/>
      <c r="H75" s="449"/>
      <c r="I75" s="452"/>
      <c r="J75" s="493"/>
      <c r="K75" s="134"/>
    </row>
    <row r="76" spans="1:11" s="19" customFormat="1" ht="24.75" customHeight="1">
      <c r="A76" s="24"/>
      <c r="B76" s="494" t="s">
        <v>69</v>
      </c>
      <c r="C76" s="494"/>
      <c r="D76" s="494"/>
      <c r="E76" s="202">
        <f>SUM(E70:E75)/6*60%</f>
        <v>0</v>
      </c>
      <c r="F76" s="202">
        <f>SUM(F70:F75)/6*20%</f>
        <v>0</v>
      </c>
      <c r="G76" s="202">
        <f>SUM(G70:G75)/6*20%</f>
        <v>0</v>
      </c>
      <c r="H76" s="449"/>
      <c r="I76" s="491"/>
      <c r="J76" s="493"/>
      <c r="K76" s="134"/>
    </row>
    <row r="77" spans="1:11" s="19" customFormat="1" ht="42.75">
      <c r="A77" s="24"/>
      <c r="B77" s="435" t="s">
        <v>72</v>
      </c>
      <c r="C77" s="492" t="s">
        <v>175</v>
      </c>
      <c r="D77" s="193" t="s">
        <v>117</v>
      </c>
      <c r="E77" s="201"/>
      <c r="F77" s="201"/>
      <c r="G77" s="201"/>
      <c r="H77" s="449"/>
      <c r="I77" s="451">
        <f>SUM(E83:G83)</f>
        <v>0</v>
      </c>
      <c r="J77" s="493"/>
      <c r="K77" s="134"/>
    </row>
    <row r="78" spans="1:11" s="19" customFormat="1" ht="42.75">
      <c r="A78" s="24"/>
      <c r="B78" s="435"/>
      <c r="C78" s="492"/>
      <c r="D78" s="193" t="s">
        <v>118</v>
      </c>
      <c r="E78" s="201"/>
      <c r="F78" s="201"/>
      <c r="G78" s="201"/>
      <c r="H78" s="449"/>
      <c r="I78" s="452"/>
      <c r="J78" s="493"/>
      <c r="K78" s="134"/>
    </row>
    <row r="79" spans="1:11" s="19" customFormat="1" ht="42.75">
      <c r="A79" s="24"/>
      <c r="B79" s="435"/>
      <c r="C79" s="492"/>
      <c r="D79" s="193" t="s">
        <v>119</v>
      </c>
      <c r="E79" s="201"/>
      <c r="F79" s="201"/>
      <c r="G79" s="201"/>
      <c r="H79" s="449"/>
      <c r="I79" s="452"/>
      <c r="J79" s="493"/>
      <c r="K79" s="134"/>
    </row>
    <row r="80" spans="1:11" s="19" customFormat="1" ht="42.75">
      <c r="A80" s="24"/>
      <c r="B80" s="435"/>
      <c r="C80" s="492"/>
      <c r="D80" s="193" t="s">
        <v>120</v>
      </c>
      <c r="E80" s="201"/>
      <c r="F80" s="201"/>
      <c r="G80" s="201"/>
      <c r="H80" s="449"/>
      <c r="I80" s="452"/>
      <c r="J80" s="493"/>
      <c r="K80" s="134"/>
    </row>
    <row r="81" spans="1:11" s="19" customFormat="1" ht="28.5">
      <c r="A81" s="24"/>
      <c r="B81" s="435"/>
      <c r="C81" s="492"/>
      <c r="D81" s="193" t="s">
        <v>176</v>
      </c>
      <c r="E81" s="201"/>
      <c r="F81" s="201"/>
      <c r="G81" s="201"/>
      <c r="H81" s="449"/>
      <c r="I81" s="452"/>
      <c r="J81" s="493"/>
      <c r="K81" s="134"/>
    </row>
    <row r="82" spans="1:11" s="19" customFormat="1">
      <c r="A82" s="24"/>
      <c r="B82" s="435"/>
      <c r="C82" s="492"/>
      <c r="D82" s="193" t="s">
        <v>121</v>
      </c>
      <c r="E82" s="201"/>
      <c r="F82" s="201"/>
      <c r="G82" s="201"/>
      <c r="H82" s="449"/>
      <c r="I82" s="452"/>
      <c r="J82" s="493"/>
      <c r="K82" s="134"/>
    </row>
    <row r="83" spans="1:11" s="19" customFormat="1" ht="24.75" customHeight="1">
      <c r="A83" s="24"/>
      <c r="B83" s="494" t="s">
        <v>69</v>
      </c>
      <c r="C83" s="494"/>
      <c r="D83" s="494"/>
      <c r="E83" s="202">
        <f>SUM(E77:E82)/6*60%</f>
        <v>0</v>
      </c>
      <c r="F83" s="202">
        <f>SUM(F77:F82)/6*20%</f>
        <v>0</v>
      </c>
      <c r="G83" s="202">
        <f>SUM(G77:G82)/6*20%</f>
        <v>0</v>
      </c>
      <c r="H83" s="449"/>
      <c r="I83" s="491"/>
      <c r="J83" s="493"/>
      <c r="K83" s="134"/>
    </row>
    <row r="84" spans="1:11" ht="47.25" customHeight="1">
      <c r="B84" s="435" t="s">
        <v>73</v>
      </c>
      <c r="C84" s="492" t="s">
        <v>177</v>
      </c>
      <c r="D84" s="193" t="s">
        <v>74</v>
      </c>
      <c r="E84" s="201"/>
      <c r="F84" s="201"/>
      <c r="G84" s="201"/>
      <c r="H84" s="449"/>
      <c r="I84" s="451">
        <f>SUM(E90:G90)</f>
        <v>0</v>
      </c>
      <c r="J84" s="493"/>
    </row>
    <row r="85" spans="1:11" ht="51" customHeight="1">
      <c r="B85" s="435"/>
      <c r="C85" s="492"/>
      <c r="D85" s="193" t="s">
        <v>75</v>
      </c>
      <c r="E85" s="201"/>
      <c r="F85" s="201"/>
      <c r="G85" s="201"/>
      <c r="H85" s="449"/>
      <c r="I85" s="452"/>
      <c r="J85" s="493"/>
    </row>
    <row r="86" spans="1:11" ht="42.75">
      <c r="B86" s="435"/>
      <c r="C86" s="492"/>
      <c r="D86" s="193" t="s">
        <v>76</v>
      </c>
      <c r="E86" s="201"/>
      <c r="F86" s="201"/>
      <c r="G86" s="201"/>
      <c r="H86" s="449"/>
      <c r="I86" s="452"/>
      <c r="J86" s="493"/>
    </row>
    <row r="87" spans="1:11" ht="33" customHeight="1">
      <c r="B87" s="435"/>
      <c r="C87" s="492"/>
      <c r="D87" s="193" t="s">
        <v>77</v>
      </c>
      <c r="E87" s="201"/>
      <c r="F87" s="201"/>
      <c r="G87" s="201"/>
      <c r="H87" s="449"/>
      <c r="I87" s="452"/>
      <c r="J87" s="493"/>
    </row>
    <row r="88" spans="1:11" ht="46.5" customHeight="1">
      <c r="B88" s="435"/>
      <c r="C88" s="492"/>
      <c r="D88" s="193" t="s">
        <v>78</v>
      </c>
      <c r="E88" s="201"/>
      <c r="F88" s="201"/>
      <c r="G88" s="201"/>
      <c r="H88" s="449"/>
      <c r="I88" s="452"/>
      <c r="J88" s="493"/>
    </row>
    <row r="89" spans="1:11" ht="33" customHeight="1">
      <c r="B89" s="435"/>
      <c r="C89" s="492"/>
      <c r="D89" s="193" t="s">
        <v>79</v>
      </c>
      <c r="E89" s="201"/>
      <c r="F89" s="201"/>
      <c r="G89" s="201"/>
      <c r="H89" s="449"/>
      <c r="I89" s="452"/>
      <c r="J89" s="493"/>
    </row>
    <row r="90" spans="1:11" s="19" customFormat="1" ht="24.75" customHeight="1">
      <c r="A90" s="24"/>
      <c r="B90" s="494" t="s">
        <v>69</v>
      </c>
      <c r="C90" s="494"/>
      <c r="D90" s="494"/>
      <c r="E90" s="202">
        <f>SUM(E84:E89)/6*60%</f>
        <v>0</v>
      </c>
      <c r="F90" s="202">
        <f>SUM(F84:F89)/6*20%</f>
        <v>0</v>
      </c>
      <c r="G90" s="202">
        <f>SUM(G84:G89)/6*20%</f>
        <v>0</v>
      </c>
      <c r="H90" s="449"/>
      <c r="I90" s="491"/>
      <c r="J90" s="493"/>
      <c r="K90" s="134"/>
    </row>
    <row r="91" spans="1:11" s="19" customFormat="1" ht="28.5">
      <c r="A91" s="24"/>
      <c r="B91" s="435" t="s">
        <v>80</v>
      </c>
      <c r="C91" s="492" t="s">
        <v>178</v>
      </c>
      <c r="D91" s="193" t="s">
        <v>122</v>
      </c>
      <c r="E91" s="201"/>
      <c r="F91" s="201"/>
      <c r="G91" s="201"/>
      <c r="H91" s="449"/>
      <c r="I91" s="451">
        <f>SUM(E96:G96)</f>
        <v>0</v>
      </c>
      <c r="J91" s="493"/>
      <c r="K91" s="134"/>
    </row>
    <row r="92" spans="1:11" s="19" customFormat="1" ht="45" customHeight="1">
      <c r="A92" s="24"/>
      <c r="B92" s="435"/>
      <c r="C92" s="492"/>
      <c r="D92" s="193" t="s">
        <v>123</v>
      </c>
      <c r="E92" s="201"/>
      <c r="F92" s="201"/>
      <c r="G92" s="201"/>
      <c r="H92" s="449"/>
      <c r="I92" s="452"/>
      <c r="J92" s="493"/>
      <c r="K92" s="134"/>
    </row>
    <row r="93" spans="1:11" s="19" customFormat="1" ht="44.25" customHeight="1">
      <c r="A93" s="24"/>
      <c r="B93" s="435"/>
      <c r="C93" s="492"/>
      <c r="D93" s="193" t="s">
        <v>198</v>
      </c>
      <c r="E93" s="201"/>
      <c r="F93" s="201"/>
      <c r="G93" s="201"/>
      <c r="H93" s="449"/>
      <c r="I93" s="452"/>
      <c r="J93" s="493"/>
      <c r="K93" s="134"/>
    </row>
    <row r="94" spans="1:11" s="19" customFormat="1" ht="47.25" customHeight="1">
      <c r="A94" s="24"/>
      <c r="B94" s="435"/>
      <c r="C94" s="492"/>
      <c r="D94" s="193" t="s">
        <v>124</v>
      </c>
      <c r="E94" s="201"/>
      <c r="F94" s="201"/>
      <c r="G94" s="201"/>
      <c r="H94" s="449"/>
      <c r="I94" s="452"/>
      <c r="J94" s="493"/>
      <c r="K94" s="134"/>
    </row>
    <row r="95" spans="1:11" s="19" customFormat="1" ht="45" customHeight="1">
      <c r="A95" s="24"/>
      <c r="B95" s="435"/>
      <c r="C95" s="492"/>
      <c r="D95" s="193" t="s">
        <v>81</v>
      </c>
      <c r="E95" s="201"/>
      <c r="F95" s="201"/>
      <c r="G95" s="201"/>
      <c r="H95" s="449"/>
      <c r="I95" s="452"/>
      <c r="J95" s="493"/>
      <c r="K95" s="134"/>
    </row>
    <row r="96" spans="1:11" s="19" customFormat="1" ht="24.75" customHeight="1">
      <c r="A96" s="24"/>
      <c r="B96" s="494" t="s">
        <v>69</v>
      </c>
      <c r="C96" s="494"/>
      <c r="D96" s="494"/>
      <c r="E96" s="202">
        <f>SUM(E91:E95)/5*60%</f>
        <v>0</v>
      </c>
      <c r="F96" s="202">
        <f>SUM(F91:F95)/5*20%</f>
        <v>0</v>
      </c>
      <c r="G96" s="202">
        <f>SUM(G91:G95)/5*20%</f>
        <v>0</v>
      </c>
      <c r="H96" s="449"/>
      <c r="I96" s="491"/>
      <c r="J96" s="493"/>
      <c r="K96" s="134"/>
    </row>
    <row r="97" spans="1:18" ht="42.75">
      <c r="B97" s="435" t="s">
        <v>82</v>
      </c>
      <c r="C97" s="492" t="s">
        <v>179</v>
      </c>
      <c r="D97" s="193" t="s">
        <v>83</v>
      </c>
      <c r="E97" s="201"/>
      <c r="F97" s="201"/>
      <c r="G97" s="201"/>
      <c r="H97" s="449"/>
      <c r="I97" s="451">
        <f>SUM(E103:G103)</f>
        <v>0</v>
      </c>
      <c r="J97" s="493"/>
    </row>
    <row r="98" spans="1:18" ht="47.25" customHeight="1">
      <c r="B98" s="435"/>
      <c r="C98" s="492"/>
      <c r="D98" s="193" t="s">
        <v>84</v>
      </c>
      <c r="E98" s="201"/>
      <c r="F98" s="201"/>
      <c r="G98" s="201"/>
      <c r="H98" s="449"/>
      <c r="I98" s="452"/>
      <c r="J98" s="493"/>
    </row>
    <row r="99" spans="1:18" ht="48.75" customHeight="1">
      <c r="B99" s="435"/>
      <c r="C99" s="492"/>
      <c r="D99" s="193" t="s">
        <v>85</v>
      </c>
      <c r="E99" s="201"/>
      <c r="F99" s="201"/>
      <c r="G99" s="201"/>
      <c r="H99" s="449"/>
      <c r="I99" s="452"/>
      <c r="J99" s="493"/>
    </row>
    <row r="100" spans="1:18" ht="60.75" customHeight="1">
      <c r="B100" s="435"/>
      <c r="C100" s="492"/>
      <c r="D100" s="193" t="s">
        <v>86</v>
      </c>
      <c r="E100" s="201"/>
      <c r="F100" s="201"/>
      <c r="G100" s="201"/>
      <c r="H100" s="449"/>
      <c r="I100" s="452"/>
      <c r="J100" s="493"/>
    </row>
    <row r="101" spans="1:18" ht="47.25" customHeight="1">
      <c r="B101" s="435"/>
      <c r="C101" s="492"/>
      <c r="D101" s="193" t="s">
        <v>87</v>
      </c>
      <c r="E101" s="201"/>
      <c r="F101" s="201"/>
      <c r="G101" s="201"/>
      <c r="H101" s="449"/>
      <c r="I101" s="452"/>
      <c r="J101" s="493"/>
    </row>
    <row r="102" spans="1:18" ht="33.75" customHeight="1">
      <c r="B102" s="439"/>
      <c r="C102" s="436"/>
      <c r="D102" s="194" t="s">
        <v>88</v>
      </c>
      <c r="E102" s="201"/>
      <c r="F102" s="201"/>
      <c r="G102" s="201"/>
      <c r="H102" s="449"/>
      <c r="I102" s="452"/>
      <c r="J102" s="493"/>
    </row>
    <row r="103" spans="1:18" s="19" customFormat="1" ht="24.75" customHeight="1">
      <c r="A103" s="135"/>
      <c r="B103" s="495" t="s">
        <v>69</v>
      </c>
      <c r="C103" s="496"/>
      <c r="D103" s="497"/>
      <c r="E103" s="202">
        <f>SUM(E97:E102)/6*60%</f>
        <v>0</v>
      </c>
      <c r="F103" s="202">
        <f>SUM(F97:F102)/6*20%</f>
        <v>0</v>
      </c>
      <c r="G103" s="202">
        <f>SUM(G97:G102)/6*20%</f>
        <v>0</v>
      </c>
      <c r="H103" s="450"/>
      <c r="I103" s="453"/>
      <c r="J103" s="498"/>
      <c r="K103" s="134"/>
    </row>
    <row r="104" spans="1:18" ht="44.25" customHeight="1">
      <c r="B104" s="136"/>
      <c r="C104" s="137"/>
      <c r="D104" s="137"/>
      <c r="E104" s="137"/>
      <c r="F104" s="138"/>
      <c r="G104" s="138"/>
      <c r="H104" s="138"/>
      <c r="I104" s="137"/>
      <c r="J104" s="139"/>
      <c r="K104" s="140"/>
    </row>
    <row r="105" spans="1:18" ht="15" customHeight="1">
      <c r="B105" s="141"/>
      <c r="C105" s="142"/>
      <c r="D105" s="142"/>
      <c r="E105" s="143"/>
      <c r="F105" s="433" t="s">
        <v>89</v>
      </c>
      <c r="G105" s="434"/>
      <c r="H105" s="144"/>
      <c r="I105" s="145">
        <f>AVERAGE(I17:I103)</f>
        <v>0</v>
      </c>
      <c r="J105" s="146">
        <f>$I$105/5</f>
        <v>0</v>
      </c>
    </row>
    <row r="106" spans="1:18">
      <c r="A106" s="147"/>
      <c r="B106" s="148"/>
      <c r="C106" s="142"/>
      <c r="D106" s="142"/>
      <c r="E106" s="143"/>
      <c r="F106" s="138"/>
      <c r="G106" s="138"/>
      <c r="H106" s="137"/>
      <c r="I106" s="137"/>
      <c r="J106" s="149"/>
      <c r="K106" s="140"/>
    </row>
    <row r="107" spans="1:18" s="19" customFormat="1" ht="27" customHeight="1">
      <c r="A107" s="9"/>
      <c r="B107" s="110"/>
      <c r="C107" s="111"/>
      <c r="D107" s="111"/>
      <c r="E107" s="111"/>
      <c r="F107" s="111"/>
      <c r="G107" s="111"/>
      <c r="H107" s="111"/>
      <c r="I107" s="111"/>
      <c r="J107" s="34"/>
      <c r="K107" s="17"/>
      <c r="L107" s="14"/>
      <c r="M107" s="15"/>
      <c r="N107" s="12"/>
      <c r="O107" s="12"/>
      <c r="P107" s="9"/>
      <c r="Q107" s="9"/>
      <c r="R107" s="9"/>
    </row>
    <row r="108" spans="1:18" s="19" customFormat="1" ht="48.75" customHeight="1">
      <c r="A108" s="18"/>
      <c r="B108" s="112" t="s">
        <v>46</v>
      </c>
      <c r="C108" s="113"/>
      <c r="D108" s="114"/>
      <c r="E108" s="119"/>
      <c r="F108" s="426"/>
      <c r="G108" s="427"/>
      <c r="H108" s="427"/>
      <c r="I108" s="428"/>
      <c r="J108" s="35"/>
      <c r="M108" s="20"/>
      <c r="N108" s="21"/>
      <c r="O108" s="21"/>
      <c r="P108" s="9"/>
      <c r="Q108" s="9"/>
      <c r="R108" s="9"/>
    </row>
    <row r="109" spans="1:18" s="19" customFormat="1" ht="48" customHeight="1">
      <c r="A109" s="18"/>
      <c r="B109" s="112" t="s">
        <v>47</v>
      </c>
      <c r="C109" s="115"/>
      <c r="D109" s="116" t="s">
        <v>48</v>
      </c>
      <c r="E109" s="120"/>
      <c r="F109" s="429" t="s">
        <v>97</v>
      </c>
      <c r="G109" s="430"/>
      <c r="H109" s="430"/>
      <c r="I109" s="431"/>
      <c r="J109" s="35"/>
      <c r="K109" s="22"/>
      <c r="M109" s="16"/>
      <c r="N109" s="13"/>
      <c r="O109" s="13"/>
      <c r="P109" s="9"/>
      <c r="Q109" s="9"/>
      <c r="R109" s="9"/>
    </row>
    <row r="110" spans="1:18" s="19" customFormat="1" ht="26.25">
      <c r="A110" s="18"/>
      <c r="B110" s="117"/>
      <c r="C110" s="118"/>
      <c r="D110" s="118"/>
      <c r="E110" s="121"/>
      <c r="F110" s="122"/>
      <c r="G110" s="122"/>
      <c r="H110" s="122"/>
      <c r="I110" s="122"/>
      <c r="J110" s="32"/>
      <c r="K110" s="23"/>
      <c r="L110" s="24"/>
      <c r="M110" s="25"/>
      <c r="N110" s="24"/>
      <c r="O110" s="24"/>
      <c r="P110" s="9"/>
      <c r="Q110" s="9"/>
      <c r="R110" s="9"/>
    </row>
    <row r="111" spans="1:18">
      <c r="B111" s="148"/>
      <c r="C111" s="142"/>
      <c r="D111" s="142"/>
      <c r="E111" s="143"/>
      <c r="F111" s="143"/>
      <c r="G111" s="143"/>
      <c r="H111" s="142"/>
      <c r="I111" s="142"/>
      <c r="J111" s="149"/>
    </row>
  </sheetData>
  <sheetProtection algorithmName="SHA-512" hashValue="dboHx2GyW4tw/ZkMvspDqbiDR1CBfh9Ac29ibKbPsR9PzlyYR8wDvIMv6E+CIelO/4PVCbDpfUSYc7eFtdretQ==" saltValue="Rc5W22eEuEY7roSNDx6n4g==" spinCount="100000" sheet="1" objects="1" scenarios="1"/>
  <mergeCells count="103">
    <mergeCell ref="H77:H83"/>
    <mergeCell ref="I77:I83"/>
    <mergeCell ref="J77:J83"/>
    <mergeCell ref="B83:D83"/>
    <mergeCell ref="C57:C61"/>
    <mergeCell ref="B57:B61"/>
    <mergeCell ref="B69:D69"/>
    <mergeCell ref="B63:B68"/>
    <mergeCell ref="B62:D62"/>
    <mergeCell ref="I57:I62"/>
    <mergeCell ref="J57:J62"/>
    <mergeCell ref="H57:H62"/>
    <mergeCell ref="B14:B16"/>
    <mergeCell ref="I21:I31"/>
    <mergeCell ref="I17:I20"/>
    <mergeCell ref="C91:C95"/>
    <mergeCell ref="H91:H96"/>
    <mergeCell ref="I91:I96"/>
    <mergeCell ref="J91:J96"/>
    <mergeCell ref="B96:D96"/>
    <mergeCell ref="B103:D103"/>
    <mergeCell ref="J97:J103"/>
    <mergeCell ref="I84:I90"/>
    <mergeCell ref="C63:C68"/>
    <mergeCell ref="C84:C89"/>
    <mergeCell ref="H63:H69"/>
    <mergeCell ref="I63:I69"/>
    <mergeCell ref="B84:B89"/>
    <mergeCell ref="J84:J90"/>
    <mergeCell ref="C97:C102"/>
    <mergeCell ref="B97:B102"/>
    <mergeCell ref="H84:H90"/>
    <mergeCell ref="J63:J69"/>
    <mergeCell ref="H70:H76"/>
    <mergeCell ref="I70:I76"/>
    <mergeCell ref="J70:J76"/>
    <mergeCell ref="J32:J38"/>
    <mergeCell ref="B38:D38"/>
    <mergeCell ref="B52:B55"/>
    <mergeCell ref="C52:C55"/>
    <mergeCell ref="H52:H56"/>
    <mergeCell ref="I52:I56"/>
    <mergeCell ref="J52:J56"/>
    <mergeCell ref="H39:H44"/>
    <mergeCell ref="B44:D44"/>
    <mergeCell ref="B45:B50"/>
    <mergeCell ref="J45:J51"/>
    <mergeCell ref="B39:B43"/>
    <mergeCell ref="C39:C43"/>
    <mergeCell ref="H45:H51"/>
    <mergeCell ref="C45:C50"/>
    <mergeCell ref="B51:D51"/>
    <mergeCell ref="I45:I51"/>
    <mergeCell ref="J39:J44"/>
    <mergeCell ref="I39:I44"/>
    <mergeCell ref="J17:J20"/>
    <mergeCell ref="B20:D20"/>
    <mergeCell ref="J21:J31"/>
    <mergeCell ref="C9:I9"/>
    <mergeCell ref="C10:I10"/>
    <mergeCell ref="B12:J12"/>
    <mergeCell ref="B11:J11"/>
    <mergeCell ref="B13:J13"/>
    <mergeCell ref="C1:H4"/>
    <mergeCell ref="B1:B4"/>
    <mergeCell ref="I1:J1"/>
    <mergeCell ref="I2:J2"/>
    <mergeCell ref="I3:J3"/>
    <mergeCell ref="I4:J4"/>
    <mergeCell ref="B5:J5"/>
    <mergeCell ref="C6:I6"/>
    <mergeCell ref="C7:I7"/>
    <mergeCell ref="C8:I8"/>
    <mergeCell ref="J14:J16"/>
    <mergeCell ref="H14:H16"/>
    <mergeCell ref="I14:I16"/>
    <mergeCell ref="D14:D16"/>
    <mergeCell ref="E14:G14"/>
    <mergeCell ref="C14:C16"/>
    <mergeCell ref="F108:I108"/>
    <mergeCell ref="F109:I109"/>
    <mergeCell ref="H17:H20"/>
    <mergeCell ref="F105:G105"/>
    <mergeCell ref="B17:B19"/>
    <mergeCell ref="C17:C19"/>
    <mergeCell ref="C21:C30"/>
    <mergeCell ref="B21:B30"/>
    <mergeCell ref="B56:D56"/>
    <mergeCell ref="H32:H38"/>
    <mergeCell ref="I32:I38"/>
    <mergeCell ref="C32:C37"/>
    <mergeCell ref="B32:B37"/>
    <mergeCell ref="H97:H103"/>
    <mergeCell ref="I97:I103"/>
    <mergeCell ref="B91:B95"/>
    <mergeCell ref="B31:D31"/>
    <mergeCell ref="H21:H31"/>
    <mergeCell ref="B90:D90"/>
    <mergeCell ref="B70:B75"/>
    <mergeCell ref="C70:C75"/>
    <mergeCell ref="B76:D76"/>
    <mergeCell ref="B77:B82"/>
    <mergeCell ref="C77:C82"/>
  </mergeCells>
  <dataValidations count="1">
    <dataValidation type="whole" allowBlank="1" showInputMessage="1" showErrorMessage="1" sqref="E17:H103">
      <formula1>1</formula1>
      <formula2>100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M58"/>
  <sheetViews>
    <sheetView tabSelected="1" zoomScale="70" zoomScaleNormal="70" zoomScaleSheetLayoutView="95" zoomScalePageLayoutView="95" workbookViewId="0">
      <selection activeCell="P28" sqref="P28"/>
    </sheetView>
  </sheetViews>
  <sheetFormatPr baseColWidth="10" defaultColWidth="11.42578125" defaultRowHeight="18.75"/>
  <cols>
    <col min="1" max="1" width="1.85546875" style="46" customWidth="1"/>
    <col min="2" max="2" width="4.7109375" style="46" customWidth="1"/>
    <col min="3" max="3" width="78.42578125" style="46" customWidth="1"/>
    <col min="4" max="4" width="59.28515625" style="46" customWidth="1"/>
    <col min="5" max="5" width="37.42578125" style="46" customWidth="1"/>
    <col min="6" max="6" width="40.85546875" style="46" customWidth="1"/>
    <col min="7" max="7" width="37.85546875" style="46" customWidth="1"/>
    <col min="8" max="8" width="7" style="46" customWidth="1"/>
    <col min="9" max="9" width="1.28515625" style="46" customWidth="1"/>
    <col min="10" max="10" width="24.7109375" style="46" bestFit="1" customWidth="1"/>
    <col min="11" max="14" width="0" style="46" hidden="1" customWidth="1"/>
    <col min="15" max="16384" width="11.42578125" style="46"/>
  </cols>
  <sheetData>
    <row r="1" spans="1:13" s="45" customFormat="1" ht="18" customHeight="1">
      <c r="A1" s="251"/>
      <c r="B1" s="539"/>
      <c r="C1" s="540"/>
      <c r="D1" s="530" t="s">
        <v>180</v>
      </c>
      <c r="E1" s="531"/>
      <c r="F1" s="532"/>
      <c r="G1" s="545" t="s">
        <v>216</v>
      </c>
      <c r="H1" s="546"/>
    </row>
    <row r="2" spans="1:13" s="45" customFormat="1" ht="22.15" customHeight="1">
      <c r="A2" s="251"/>
      <c r="B2" s="541"/>
      <c r="C2" s="542"/>
      <c r="D2" s="533"/>
      <c r="E2" s="534"/>
      <c r="F2" s="535"/>
      <c r="G2" s="545" t="s">
        <v>217</v>
      </c>
      <c r="H2" s="546"/>
    </row>
    <row r="3" spans="1:13" ht="19.899999999999999" customHeight="1">
      <c r="A3" s="251"/>
      <c r="B3" s="541"/>
      <c r="C3" s="542"/>
      <c r="D3" s="533"/>
      <c r="E3" s="534"/>
      <c r="F3" s="535"/>
      <c r="G3" s="545" t="s">
        <v>215</v>
      </c>
      <c r="H3" s="546"/>
      <c r="I3" s="45"/>
    </row>
    <row r="4" spans="1:13" ht="18" customHeight="1">
      <c r="A4" s="251"/>
      <c r="B4" s="543"/>
      <c r="C4" s="544"/>
      <c r="D4" s="536"/>
      <c r="E4" s="537"/>
      <c r="F4" s="538"/>
      <c r="G4" s="545" t="s">
        <v>212</v>
      </c>
      <c r="H4" s="546"/>
      <c r="I4" s="45"/>
    </row>
    <row r="5" spans="1:13" ht="36.75" customHeight="1">
      <c r="A5" s="150"/>
      <c r="B5" s="519" t="s">
        <v>181</v>
      </c>
      <c r="C5" s="520"/>
      <c r="D5" s="520"/>
      <c r="E5" s="520"/>
      <c r="F5" s="520"/>
      <c r="G5" s="520"/>
      <c r="H5" s="521"/>
      <c r="I5" s="45"/>
    </row>
    <row r="6" spans="1:13">
      <c r="A6" s="150"/>
      <c r="B6" s="37"/>
      <c r="C6" s="151"/>
      <c r="D6" s="522"/>
      <c r="E6" s="522"/>
      <c r="F6" s="522"/>
      <c r="G6" s="522"/>
      <c r="H6" s="152"/>
      <c r="I6" s="45"/>
    </row>
    <row r="7" spans="1:13">
      <c r="A7" s="150"/>
      <c r="B7" s="37"/>
      <c r="C7" s="153" t="s">
        <v>90</v>
      </c>
      <c r="D7" s="522"/>
      <c r="E7" s="522"/>
      <c r="F7" s="522"/>
      <c r="G7" s="522"/>
      <c r="H7" s="152"/>
      <c r="I7" s="45"/>
    </row>
    <row r="8" spans="1:13">
      <c r="A8" s="150"/>
      <c r="B8" s="37"/>
      <c r="C8" s="153" t="s">
        <v>91</v>
      </c>
      <c r="D8" s="523"/>
      <c r="E8" s="523"/>
      <c r="F8" s="523"/>
      <c r="G8" s="523"/>
      <c r="H8" s="152"/>
      <c r="I8" s="45"/>
    </row>
    <row r="9" spans="1:13">
      <c r="A9" s="150"/>
      <c r="B9" s="37"/>
      <c r="C9" s="153" t="s">
        <v>92</v>
      </c>
      <c r="D9" s="523"/>
      <c r="E9" s="523"/>
      <c r="F9" s="523"/>
      <c r="G9" s="523"/>
      <c r="H9" s="152"/>
      <c r="I9" s="45"/>
      <c r="K9" s="154">
        <v>0.8</v>
      </c>
      <c r="L9" s="154">
        <v>1</v>
      </c>
      <c r="M9" s="154">
        <f>K9/L9</f>
        <v>0.8</v>
      </c>
    </row>
    <row r="10" spans="1:13">
      <c r="A10" s="150"/>
      <c r="B10" s="37"/>
      <c r="C10" s="151"/>
      <c r="D10" s="155"/>
      <c r="E10" s="156"/>
      <c r="F10" s="156"/>
      <c r="G10" s="156"/>
      <c r="H10" s="152"/>
      <c r="I10" s="45"/>
      <c r="K10" s="154">
        <v>0.2</v>
      </c>
      <c r="L10" s="154">
        <v>1</v>
      </c>
      <c r="M10" s="154">
        <v>0.2</v>
      </c>
    </row>
    <row r="11" spans="1:13" ht="39.75" customHeight="1">
      <c r="A11" s="150"/>
      <c r="B11" s="152"/>
      <c r="C11" s="216" t="s">
        <v>132</v>
      </c>
      <c r="D11" s="221">
        <f>F3Evaluación!N37</f>
        <v>0</v>
      </c>
      <c r="E11" s="524">
        <f>(D11*M9)/L9</f>
        <v>0</v>
      </c>
      <c r="F11" s="522"/>
      <c r="G11" s="522"/>
      <c r="H11" s="526"/>
      <c r="I11" s="45"/>
    </row>
    <row r="12" spans="1:13">
      <c r="A12" s="150"/>
      <c r="B12" s="152"/>
      <c r="C12" s="217" t="s">
        <v>93</v>
      </c>
      <c r="D12" s="222">
        <v>0.8</v>
      </c>
      <c r="E12" s="525"/>
      <c r="F12" s="522"/>
      <c r="G12" s="522"/>
      <c r="H12" s="526"/>
      <c r="I12" s="45"/>
    </row>
    <row r="13" spans="1:13">
      <c r="A13" s="150"/>
      <c r="B13" s="152"/>
      <c r="C13" s="218" t="s">
        <v>134</v>
      </c>
      <c r="D13" s="221">
        <f>F4ValoraciónCompetencias!J105</f>
        <v>0</v>
      </c>
      <c r="E13" s="524">
        <f>(D13*M10)/L10</f>
        <v>0</v>
      </c>
      <c r="F13" s="522"/>
      <c r="G13" s="522"/>
      <c r="H13" s="526"/>
      <c r="I13" s="45"/>
    </row>
    <row r="14" spans="1:13">
      <c r="A14" s="150"/>
      <c r="B14" s="152"/>
      <c r="C14" s="219" t="s">
        <v>94</v>
      </c>
      <c r="D14" s="222">
        <v>0.2</v>
      </c>
      <c r="E14" s="525"/>
      <c r="F14" s="522"/>
      <c r="G14" s="522"/>
      <c r="H14" s="526"/>
      <c r="I14" s="45"/>
    </row>
    <row r="15" spans="1:13">
      <c r="A15" s="150"/>
      <c r="B15" s="152"/>
      <c r="C15" s="220" t="s">
        <v>95</v>
      </c>
      <c r="D15" s="223"/>
      <c r="E15" s="224">
        <f>SUM(E11:E14)</f>
        <v>0</v>
      </c>
      <c r="F15" s="522"/>
      <c r="G15" s="522"/>
      <c r="H15" s="526"/>
      <c r="I15" s="45"/>
    </row>
    <row r="16" spans="1:13">
      <c r="A16" s="150"/>
      <c r="B16" s="37"/>
      <c r="C16" s="157"/>
      <c r="D16" s="157"/>
      <c r="E16" s="225"/>
      <c r="F16" s="37"/>
      <c r="G16" s="522"/>
      <c r="H16" s="526"/>
      <c r="I16" s="45"/>
    </row>
    <row r="17" spans="1:9">
      <c r="A17" s="150"/>
      <c r="B17" s="37"/>
      <c r="C17" s="37"/>
      <c r="D17" s="42"/>
      <c r="E17" s="226"/>
      <c r="F17" s="37"/>
      <c r="G17" s="36"/>
      <c r="H17" s="40"/>
      <c r="I17" s="45"/>
    </row>
    <row r="18" spans="1:9" ht="24.95" customHeight="1">
      <c r="A18" s="150"/>
      <c r="B18" s="37"/>
      <c r="C18" s="37"/>
      <c r="D18" s="43" t="s">
        <v>96</v>
      </c>
      <c r="E18" s="227">
        <f>E15</f>
        <v>0</v>
      </c>
      <c r="F18" s="158"/>
      <c r="G18" s="36"/>
      <c r="H18" s="40"/>
      <c r="I18" s="45"/>
    </row>
    <row r="19" spans="1:9">
      <c r="A19" s="150"/>
      <c r="B19" s="37"/>
      <c r="C19" s="37"/>
      <c r="D19" s="159"/>
      <c r="E19" s="37"/>
      <c r="F19" s="37"/>
      <c r="G19" s="37"/>
      <c r="H19" s="152"/>
      <c r="I19" s="45"/>
    </row>
    <row r="20" spans="1:9" ht="36.75" customHeight="1">
      <c r="A20" s="150"/>
      <c r="B20" s="527" t="s">
        <v>127</v>
      </c>
      <c r="C20" s="528"/>
      <c r="D20" s="528"/>
      <c r="E20" s="528"/>
      <c r="F20" s="528"/>
      <c r="G20" s="528"/>
      <c r="H20" s="529"/>
      <c r="I20" s="160"/>
    </row>
    <row r="21" spans="1:9">
      <c r="A21" s="161"/>
      <c r="B21" s="512" t="s">
        <v>125</v>
      </c>
      <c r="C21" s="512"/>
      <c r="D21" s="512"/>
      <c r="E21" s="512"/>
      <c r="F21" s="512"/>
      <c r="G21" s="512"/>
      <c r="H21" s="512"/>
      <c r="I21" s="162"/>
    </row>
    <row r="22" spans="1:9">
      <c r="A22" s="161"/>
      <c r="B22" s="515"/>
      <c r="C22" s="515"/>
      <c r="D22" s="515"/>
      <c r="E22" s="515"/>
      <c r="F22" s="515"/>
      <c r="G22" s="515"/>
      <c r="H22" s="515"/>
      <c r="I22" s="162"/>
    </row>
    <row r="23" spans="1:9">
      <c r="A23" s="161"/>
      <c r="B23" s="508"/>
      <c r="C23" s="508"/>
      <c r="D23" s="508"/>
      <c r="E23" s="508"/>
      <c r="F23" s="508"/>
      <c r="G23" s="508"/>
      <c r="H23" s="508"/>
      <c r="I23" s="162"/>
    </row>
    <row r="24" spans="1:9">
      <c r="A24" s="161"/>
      <c r="B24" s="508"/>
      <c r="C24" s="508"/>
      <c r="D24" s="508"/>
      <c r="E24" s="508"/>
      <c r="F24" s="508"/>
      <c r="G24" s="508"/>
      <c r="H24" s="508"/>
      <c r="I24" s="162"/>
    </row>
    <row r="25" spans="1:9">
      <c r="A25" s="161"/>
      <c r="B25" s="508"/>
      <c r="C25" s="508"/>
      <c r="D25" s="508"/>
      <c r="E25" s="508"/>
      <c r="F25" s="508"/>
      <c r="G25" s="508"/>
      <c r="H25" s="508"/>
      <c r="I25" s="162"/>
    </row>
    <row r="26" spans="1:9">
      <c r="A26" s="161"/>
      <c r="B26" s="504"/>
      <c r="C26" s="504"/>
      <c r="D26" s="504"/>
      <c r="E26" s="504"/>
      <c r="F26" s="504"/>
      <c r="G26" s="504"/>
      <c r="H26" s="510"/>
    </row>
    <row r="27" spans="1:9">
      <c r="A27" s="161"/>
      <c r="B27" s="504"/>
      <c r="C27" s="504"/>
      <c r="D27" s="504"/>
      <c r="E27" s="504"/>
      <c r="F27" s="504"/>
      <c r="G27" s="504"/>
      <c r="H27" s="510"/>
    </row>
    <row r="28" spans="1:9">
      <c r="A28" s="161"/>
      <c r="B28" s="508"/>
      <c r="C28" s="508"/>
      <c r="D28" s="508"/>
      <c r="E28" s="508"/>
      <c r="F28" s="508"/>
      <c r="G28" s="508"/>
      <c r="H28" s="509"/>
    </row>
    <row r="29" spans="1:9">
      <c r="A29" s="161"/>
      <c r="B29" s="504"/>
      <c r="C29" s="504"/>
      <c r="D29" s="504"/>
      <c r="E29" s="504"/>
      <c r="F29" s="504"/>
      <c r="G29" s="504"/>
      <c r="H29" s="510"/>
    </row>
    <row r="30" spans="1:9">
      <c r="A30" s="161"/>
      <c r="B30" s="504"/>
      <c r="C30" s="504"/>
      <c r="D30" s="504"/>
      <c r="E30" s="504"/>
      <c r="F30" s="504"/>
      <c r="G30" s="504"/>
      <c r="H30" s="510"/>
    </row>
    <row r="31" spans="1:9">
      <c r="A31" s="161"/>
      <c r="B31" s="508"/>
      <c r="C31" s="508"/>
      <c r="D31" s="508"/>
      <c r="E31" s="508"/>
      <c r="F31" s="508"/>
      <c r="G31" s="508"/>
      <c r="H31" s="509"/>
    </row>
    <row r="32" spans="1:9">
      <c r="A32" s="161"/>
      <c r="B32" s="504"/>
      <c r="C32" s="504"/>
      <c r="D32" s="504"/>
      <c r="E32" s="504"/>
      <c r="F32" s="504"/>
      <c r="G32" s="504"/>
      <c r="H32" s="510"/>
    </row>
    <row r="33" spans="1:9">
      <c r="A33" s="161"/>
      <c r="B33" s="506"/>
      <c r="C33" s="506"/>
      <c r="D33" s="506"/>
      <c r="E33" s="506"/>
      <c r="F33" s="506"/>
      <c r="G33" s="506"/>
      <c r="H33" s="511"/>
    </row>
    <row r="34" spans="1:9">
      <c r="A34" s="161"/>
      <c r="B34" s="512" t="s">
        <v>126</v>
      </c>
      <c r="C34" s="512"/>
      <c r="D34" s="512"/>
      <c r="E34" s="512"/>
      <c r="F34" s="512"/>
      <c r="G34" s="512"/>
      <c r="H34" s="513"/>
    </row>
    <row r="35" spans="1:9">
      <c r="B35" s="514"/>
      <c r="C35" s="515"/>
      <c r="D35" s="515"/>
      <c r="E35" s="515"/>
      <c r="F35" s="515"/>
      <c r="G35" s="515"/>
      <c r="H35" s="516"/>
      <c r="I35" s="162"/>
    </row>
    <row r="36" spans="1:9">
      <c r="B36" s="503"/>
      <c r="C36" s="504"/>
      <c r="D36" s="504"/>
      <c r="E36" s="504"/>
      <c r="F36" s="504"/>
      <c r="G36" s="504"/>
      <c r="H36" s="504"/>
      <c r="I36" s="162"/>
    </row>
    <row r="37" spans="1:9">
      <c r="B37" s="503"/>
      <c r="C37" s="504"/>
      <c r="D37" s="504"/>
      <c r="E37" s="504"/>
      <c r="F37" s="504"/>
      <c r="G37" s="504"/>
      <c r="H37" s="504"/>
      <c r="I37" s="162"/>
    </row>
    <row r="38" spans="1:9">
      <c r="B38" s="507"/>
      <c r="C38" s="508"/>
      <c r="D38" s="508"/>
      <c r="E38" s="508"/>
      <c r="F38" s="508"/>
      <c r="G38" s="508"/>
      <c r="H38" s="509"/>
    </row>
    <row r="39" spans="1:9">
      <c r="B39" s="503"/>
      <c r="C39" s="504"/>
      <c r="D39" s="504"/>
      <c r="E39" s="504"/>
      <c r="F39" s="504"/>
      <c r="G39" s="504"/>
      <c r="H39" s="504"/>
      <c r="I39" s="162"/>
    </row>
    <row r="40" spans="1:9">
      <c r="A40" s="161"/>
      <c r="B40" s="504"/>
      <c r="C40" s="504"/>
      <c r="D40" s="504"/>
      <c r="E40" s="504"/>
      <c r="F40" s="504"/>
      <c r="G40" s="504"/>
      <c r="H40" s="504"/>
      <c r="I40" s="162"/>
    </row>
    <row r="41" spans="1:9">
      <c r="A41" s="161"/>
      <c r="B41" s="508"/>
      <c r="C41" s="508"/>
      <c r="D41" s="508"/>
      <c r="E41" s="508"/>
      <c r="F41" s="508"/>
      <c r="G41" s="508"/>
      <c r="H41" s="508"/>
      <c r="I41" s="162"/>
    </row>
    <row r="42" spans="1:9">
      <c r="A42" s="161"/>
      <c r="B42" s="504"/>
      <c r="C42" s="504"/>
      <c r="D42" s="504"/>
      <c r="E42" s="504"/>
      <c r="F42" s="504"/>
      <c r="G42" s="504"/>
      <c r="H42" s="504"/>
      <c r="I42" s="162"/>
    </row>
    <row r="43" spans="1:9">
      <c r="B43" s="503"/>
      <c r="C43" s="504"/>
      <c r="D43" s="504"/>
      <c r="E43" s="504"/>
      <c r="F43" s="504"/>
      <c r="G43" s="504"/>
      <c r="H43" s="504"/>
      <c r="I43" s="162"/>
    </row>
    <row r="44" spans="1:9">
      <c r="A44" s="161"/>
      <c r="B44" s="507"/>
      <c r="C44" s="508"/>
      <c r="D44" s="508"/>
      <c r="E44" s="508"/>
      <c r="F44" s="508"/>
      <c r="G44" s="508"/>
      <c r="H44" s="509"/>
    </row>
    <row r="45" spans="1:9">
      <c r="B45" s="503"/>
      <c r="C45" s="504"/>
      <c r="D45" s="504"/>
      <c r="E45" s="504"/>
      <c r="F45" s="504"/>
      <c r="G45" s="504"/>
      <c r="H45" s="504"/>
      <c r="I45" s="162"/>
    </row>
    <row r="46" spans="1:9">
      <c r="B46" s="505"/>
      <c r="C46" s="506"/>
      <c r="D46" s="506"/>
      <c r="E46" s="506"/>
      <c r="F46" s="506"/>
      <c r="G46" s="506"/>
      <c r="H46" s="506"/>
      <c r="I46" s="162"/>
    </row>
    <row r="47" spans="1:9" ht="73.5" customHeight="1">
      <c r="A47" s="45"/>
      <c r="B47" s="158"/>
      <c r="C47" s="37"/>
      <c r="D47" s="37"/>
      <c r="E47" s="37"/>
      <c r="F47" s="37"/>
      <c r="G47" s="37"/>
      <c r="H47" s="152"/>
      <c r="I47" s="45"/>
    </row>
    <row r="48" spans="1:9">
      <c r="A48" s="45"/>
      <c r="B48" s="158"/>
      <c r="C48" s="37"/>
      <c r="D48" s="37"/>
      <c r="E48" s="37"/>
      <c r="F48" s="37"/>
      <c r="G48" s="37"/>
      <c r="H48" s="152"/>
      <c r="I48" s="45"/>
    </row>
    <row r="49" spans="1:12">
      <c r="A49" s="45"/>
      <c r="B49" s="158"/>
      <c r="C49" s="37"/>
      <c r="D49" s="37"/>
      <c r="E49" s="37"/>
      <c r="F49" s="37"/>
      <c r="G49" s="37"/>
      <c r="H49" s="37"/>
      <c r="I49" s="160"/>
    </row>
    <row r="50" spans="1:12">
      <c r="A50" s="150"/>
      <c r="B50" s="37"/>
      <c r="C50" s="37"/>
      <c r="D50" s="37"/>
      <c r="E50" s="37"/>
      <c r="F50" s="37"/>
      <c r="G50" s="37"/>
      <c r="H50" s="37"/>
      <c r="I50" s="160"/>
      <c r="L50" s="162"/>
    </row>
    <row r="51" spans="1:12">
      <c r="A51" s="45"/>
      <c r="B51" s="158"/>
      <c r="C51" s="42"/>
      <c r="D51" s="41"/>
      <c r="E51" s="37"/>
      <c r="F51" s="37"/>
      <c r="G51" s="38"/>
      <c r="H51" s="37"/>
      <c r="I51" s="160"/>
    </row>
    <row r="52" spans="1:12">
      <c r="A52" s="45"/>
      <c r="B52" s="158"/>
      <c r="C52" s="517" t="s">
        <v>48</v>
      </c>
      <c r="D52" s="517"/>
      <c r="E52" s="37"/>
      <c r="F52" s="518" t="s">
        <v>97</v>
      </c>
      <c r="G52" s="518"/>
      <c r="H52" s="36"/>
      <c r="I52" s="160"/>
    </row>
    <row r="53" spans="1:12">
      <c r="A53" s="45"/>
      <c r="B53" s="158"/>
      <c r="C53" s="37"/>
      <c r="D53" s="37"/>
      <c r="E53" s="37"/>
      <c r="F53" s="37"/>
      <c r="G53" s="37"/>
      <c r="H53" s="37"/>
      <c r="I53" s="160"/>
    </row>
    <row r="54" spans="1:12">
      <c r="A54" s="45"/>
      <c r="B54" s="158"/>
      <c r="C54" s="37"/>
      <c r="D54" s="37"/>
      <c r="E54" s="37"/>
      <c r="F54" s="37"/>
      <c r="G54" s="37"/>
      <c r="H54" s="37"/>
      <c r="I54" s="160"/>
    </row>
    <row r="55" spans="1:12" ht="16.5" customHeight="1">
      <c r="A55" s="45"/>
      <c r="B55" s="158"/>
      <c r="C55" s="37"/>
      <c r="D55" s="37"/>
      <c r="E55" s="37"/>
      <c r="F55" s="37"/>
      <c r="G55" s="37"/>
      <c r="H55" s="37"/>
      <c r="I55" s="160"/>
    </row>
    <row r="56" spans="1:12">
      <c r="A56" s="45"/>
      <c r="B56" s="158"/>
      <c r="C56" s="37"/>
      <c r="D56" s="39" t="s">
        <v>98</v>
      </c>
      <c r="E56" s="42"/>
      <c r="F56" s="37"/>
      <c r="G56" s="37"/>
      <c r="H56" s="37"/>
      <c r="I56" s="160"/>
    </row>
    <row r="57" spans="1:12">
      <c r="A57" s="45"/>
      <c r="B57" s="163"/>
      <c r="C57" s="42"/>
      <c r="D57" s="37"/>
      <c r="E57" s="42"/>
      <c r="F57" s="37"/>
      <c r="G57" s="37"/>
      <c r="H57" s="42"/>
      <c r="I57" s="160"/>
    </row>
    <row r="58" spans="1:12">
      <c r="D58" s="164"/>
      <c r="F58" s="164"/>
      <c r="G58" s="164"/>
    </row>
  </sheetData>
  <sheetProtection algorithmName="SHA-512" hashValue="hrnN8oX8OJpoHGKvaqwd5A3hj49CeqM47GgAowGNKjddTsr6+zG8kYkksrI9LovQE6D0+SkrCux7yyhzHCg1yg==" saltValue="GqTuBJ2O+9bgusj7HmDl+w==" spinCount="100000" sheet="1" objects="1" scenarios="1"/>
  <mergeCells count="44">
    <mergeCell ref="D1:F4"/>
    <mergeCell ref="B1:C4"/>
    <mergeCell ref="G1:H1"/>
    <mergeCell ref="G2:H2"/>
    <mergeCell ref="G3:H3"/>
    <mergeCell ref="G4:H4"/>
    <mergeCell ref="C52:D52"/>
    <mergeCell ref="F52:G52"/>
    <mergeCell ref="B5:H5"/>
    <mergeCell ref="D6:G6"/>
    <mergeCell ref="D7:G7"/>
    <mergeCell ref="D8:G8"/>
    <mergeCell ref="D9:G9"/>
    <mergeCell ref="E11:E12"/>
    <mergeCell ref="F11:H15"/>
    <mergeCell ref="E13:E14"/>
    <mergeCell ref="G16:H16"/>
    <mergeCell ref="B20:H20"/>
    <mergeCell ref="B21:H21"/>
    <mergeCell ref="B22:H22"/>
    <mergeCell ref="B25:H25"/>
    <mergeCell ref="B28:H28"/>
    <mergeCell ref="B43:H43"/>
    <mergeCell ref="B31:H31"/>
    <mergeCell ref="B34:H34"/>
    <mergeCell ref="B35:H35"/>
    <mergeCell ref="B38:H38"/>
    <mergeCell ref="B41:H41"/>
    <mergeCell ref="B45:H45"/>
    <mergeCell ref="B46:H46"/>
    <mergeCell ref="B44:H44"/>
    <mergeCell ref="B23:H23"/>
    <mergeCell ref="B24:H24"/>
    <mergeCell ref="B26:H26"/>
    <mergeCell ref="B27:H27"/>
    <mergeCell ref="B29:H29"/>
    <mergeCell ref="B30:H30"/>
    <mergeCell ref="B32:H32"/>
    <mergeCell ref="B33:H33"/>
    <mergeCell ref="B36:H36"/>
    <mergeCell ref="B37:H37"/>
    <mergeCell ref="B39:H39"/>
    <mergeCell ref="B40:H40"/>
    <mergeCell ref="B42:H42"/>
  </mergeCells>
  <dataValidations count="1">
    <dataValidation type="whole" allowBlank="1" showInputMessage="1" showErrorMessage="1" sqref="D11 D12 D13 D14 D15 E11:E12 E13:E14 E15 E18">
      <formula1>1</formula1>
      <formula2>100</formula2>
    </dataValidation>
  </dataValidations>
  <pageMargins left="0.7" right="0.7" top="0.75" bottom="0.75" header="0.3" footer="0.3"/>
  <pageSetup paperSize="175" scale="2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Descripción1</vt:lpstr>
      <vt:lpstr>Instructivo</vt:lpstr>
      <vt:lpstr>F1Concertación</vt:lpstr>
      <vt:lpstr>F2Seguimiento-Retroalimentación</vt:lpstr>
      <vt:lpstr>F3Evaluación</vt:lpstr>
      <vt:lpstr>F4ValoraciónCompetencias</vt:lpstr>
      <vt:lpstr>F5EvaluaciónFinal-Retroalimenta</vt:lpstr>
      <vt:lpstr>'F1Concertación'!Área_de_impresión</vt:lpstr>
      <vt:lpstr>'F5EvaluaciónFinal-Retroalimenta'!Área_de_impresión</vt:lpstr>
      <vt:lpstr>Instructivo!Área_de_impresión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2022-07-17T07:48:36Z</dcterms:created>
  <dcterms:modified xsi:type="dcterms:W3CDTF">2025-07-16T23:08:58Z</dcterms:modified>
  <cp:category/>
  <cp:contentStatus/>
</cp:coreProperties>
</file>